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Stavební část" sheetId="3" r:id="rId3"/>
    <sheet name="002 - Zdravotechnika" sheetId="4" r:id="rId4"/>
    <sheet name="003 - Elektroinstalace - ..." sheetId="5" r:id="rId5"/>
    <sheet name="004-01 - Strukturovaná ka..." sheetId="6" r:id="rId6"/>
    <sheet name="004-02 - IP Kamerový systém" sheetId="7" r:id="rId7"/>
    <sheet name="004-03 - Elektronická kon..." sheetId="8" r:id="rId8"/>
    <sheet name="004-04 - Kabelové trasy s..." sheetId="9" r:id="rId9"/>
    <sheet name="004-05 - EPS" sheetId="10" r:id="rId10"/>
    <sheet name="Pokyny pro vyplnění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'000 - Vedlejší a ostatní ...'!$C$83:$K$138</definedName>
    <definedName name="_xlnm.Print_Area" localSheetId="1">'000 - Vedlejší a ostatní ...'!$C$4:$J$39,'000 - Vedlejší a ostatní ...'!$C$45:$J$65,'000 - Vedlejší a ostatní ...'!$C$71:$K$138</definedName>
    <definedName name="_xlnm.Print_Titles" localSheetId="1">'000 - Vedlejší a ostatní ...'!$83:$83</definedName>
    <definedName name="_xlnm._FilterDatabase" localSheetId="2" hidden="1">'001 - Stavební část'!$C$90:$K$479</definedName>
    <definedName name="_xlnm.Print_Area" localSheetId="2">'001 - Stavební část'!$C$4:$J$39,'001 - Stavební část'!$C$45:$J$72,'001 - Stavební část'!$C$78:$K$479</definedName>
    <definedName name="_xlnm.Print_Titles" localSheetId="2">'001 - Stavební část'!$90:$90</definedName>
    <definedName name="_xlnm._FilterDatabase" localSheetId="3" hidden="1">'002 - Zdravotechnika'!$C$87:$K$262</definedName>
    <definedName name="_xlnm.Print_Area" localSheetId="3">'002 - Zdravotechnika'!$C$4:$J$39,'002 - Zdravotechnika'!$C$45:$J$69,'002 - Zdravotechnika'!$C$75:$K$262</definedName>
    <definedName name="_xlnm.Print_Titles" localSheetId="3">'002 - Zdravotechnika'!$87:$87</definedName>
    <definedName name="_xlnm._FilterDatabase" localSheetId="4" hidden="1">'003 - Elektroinstalace - ...'!$C$85:$K$201</definedName>
    <definedName name="_xlnm.Print_Area" localSheetId="4">'003 - Elektroinstalace - ...'!$C$4:$J$39,'003 - Elektroinstalace - ...'!$C$45:$J$67,'003 - Elektroinstalace - ...'!$C$73:$K$201</definedName>
    <definedName name="_xlnm.Print_Titles" localSheetId="4">'003 - Elektroinstalace - ...'!$85:$85</definedName>
    <definedName name="_xlnm._FilterDatabase" localSheetId="5" hidden="1">'004-01 - Strukturovaná ka...'!$C$92:$K$135</definedName>
    <definedName name="_xlnm.Print_Area" localSheetId="5">'004-01 - Strukturovaná ka...'!$C$4:$J$41,'004-01 - Strukturovaná ka...'!$C$47:$J$72,'004-01 - Strukturovaná ka...'!$C$78:$K$135</definedName>
    <definedName name="_xlnm.Print_Titles" localSheetId="5">'004-01 - Strukturovaná ka...'!$92:$92</definedName>
    <definedName name="_xlnm._FilterDatabase" localSheetId="6" hidden="1">'004-02 - IP Kamerový systém'!$C$88:$K$109</definedName>
    <definedName name="_xlnm.Print_Area" localSheetId="6">'004-02 - IP Kamerový systém'!$C$4:$J$41,'004-02 - IP Kamerový systém'!$C$47:$J$68,'004-02 - IP Kamerový systém'!$C$74:$K$109</definedName>
    <definedName name="_xlnm.Print_Titles" localSheetId="6">'004-02 - IP Kamerový systém'!$88:$88</definedName>
    <definedName name="_xlnm._FilterDatabase" localSheetId="7" hidden="1">'004-03 - Elektronická kon...'!$C$89:$K$127</definedName>
    <definedName name="_xlnm.Print_Area" localSheetId="7">'004-03 - Elektronická kon...'!$C$4:$J$41,'004-03 - Elektronická kon...'!$C$47:$J$69,'004-03 - Elektronická kon...'!$C$75:$K$127</definedName>
    <definedName name="_xlnm.Print_Titles" localSheetId="7">'004-03 - Elektronická kon...'!$89:$89</definedName>
    <definedName name="_xlnm._FilterDatabase" localSheetId="8" hidden="1">'004-04 - Kabelové trasy s...'!$C$88:$K$123</definedName>
    <definedName name="_xlnm.Print_Area" localSheetId="8">'004-04 - Kabelové trasy s...'!$C$4:$J$41,'004-04 - Kabelové trasy s...'!$C$47:$J$68,'004-04 - Kabelové trasy s...'!$C$74:$K$123</definedName>
    <definedName name="_xlnm.Print_Titles" localSheetId="8">'004-04 - Kabelové trasy s...'!$88:$88</definedName>
    <definedName name="_xlnm._FilterDatabase" localSheetId="9" hidden="1">'004-05 - EPS'!$C$86:$K$93</definedName>
    <definedName name="_xlnm.Print_Area" localSheetId="9">'004-05 - EPS'!$C$4:$J$41,'004-05 - EPS'!$C$47:$J$66,'004-05 - EPS'!$C$72:$K$93</definedName>
    <definedName name="_xlnm.Print_Titles" localSheetId="9">'004-05 - EPS'!$86:$86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9"/>
  <c r="J38"/>
  <c i="1" r="AY64"/>
  <c i="10" r="J37"/>
  <c i="1" r="AX64"/>
  <c i="10"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75"/>
  <c i="9" r="J39"/>
  <c r="J38"/>
  <c i="1" r="AY63"/>
  <c i="9" r="J37"/>
  <c i="1" r="AX63"/>
  <c i="9"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3"/>
  <c r="E81"/>
  <c r="F56"/>
  <c r="E54"/>
  <c r="J26"/>
  <c r="E26"/>
  <c r="J86"/>
  <c r="J25"/>
  <c r="J23"/>
  <c r="E23"/>
  <c r="J85"/>
  <c r="J22"/>
  <c r="J20"/>
  <c r="E20"/>
  <c r="F59"/>
  <c r="J19"/>
  <c r="J17"/>
  <c r="E17"/>
  <c r="F85"/>
  <c r="J16"/>
  <c r="J14"/>
  <c r="J56"/>
  <c r="E7"/>
  <c r="E50"/>
  <c i="8" r="J39"/>
  <c r="J38"/>
  <c i="1" r="AY62"/>
  <c i="8" r="J37"/>
  <c i="1" r="AX62"/>
  <c i="8"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F84"/>
  <c r="E82"/>
  <c r="F56"/>
  <c r="E54"/>
  <c r="J26"/>
  <c r="E26"/>
  <c r="J59"/>
  <c r="J25"/>
  <c r="J23"/>
  <c r="E23"/>
  <c r="J86"/>
  <c r="J22"/>
  <c r="J20"/>
  <c r="E20"/>
  <c r="F87"/>
  <c r="J19"/>
  <c r="J17"/>
  <c r="E17"/>
  <c r="F58"/>
  <c r="J16"/>
  <c r="J14"/>
  <c r="J84"/>
  <c r="E7"/>
  <c r="E78"/>
  <c i="7" r="J39"/>
  <c r="J38"/>
  <c i="1" r="AY61"/>
  <c i="7" r="J37"/>
  <c i="1" r="AX61"/>
  <c i="7"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T91"/>
  <c r="R92"/>
  <c r="R91"/>
  <c r="P92"/>
  <c r="P91"/>
  <c r="F83"/>
  <c r="E81"/>
  <c r="F56"/>
  <c r="E54"/>
  <c r="J26"/>
  <c r="E26"/>
  <c r="J86"/>
  <c r="J25"/>
  <c r="J23"/>
  <c r="E23"/>
  <c r="J85"/>
  <c r="J22"/>
  <c r="J20"/>
  <c r="E20"/>
  <c r="F59"/>
  <c r="J19"/>
  <c r="J17"/>
  <c r="E17"/>
  <c r="F85"/>
  <c r="J16"/>
  <c r="J14"/>
  <c r="J83"/>
  <c r="E7"/>
  <c r="E50"/>
  <c i="6" r="J39"/>
  <c r="J38"/>
  <c i="1" r="AY60"/>
  <c i="6" r="J37"/>
  <c i="1" r="AX60"/>
  <c i="6"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T95"/>
  <c r="R96"/>
  <c r="R95"/>
  <c r="P96"/>
  <c r="P95"/>
  <c r="F87"/>
  <c r="E85"/>
  <c r="F56"/>
  <c r="E54"/>
  <c r="J26"/>
  <c r="E26"/>
  <c r="J90"/>
  <c r="J25"/>
  <c r="J23"/>
  <c r="E23"/>
  <c r="J58"/>
  <c r="J22"/>
  <c r="J20"/>
  <c r="E20"/>
  <c r="F90"/>
  <c r="J19"/>
  <c r="J17"/>
  <c r="E17"/>
  <c r="F89"/>
  <c r="J16"/>
  <c r="J14"/>
  <c r="J56"/>
  <c r="E7"/>
  <c r="E81"/>
  <c i="5" r="J37"/>
  <c r="J36"/>
  <c i="1" r="AY58"/>
  <c i="5" r="J35"/>
  <c i="1" r="AX58"/>
  <c i="5"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1"/>
  <c r="BH131"/>
  <c r="BG131"/>
  <c r="BF131"/>
  <c r="T131"/>
  <c r="R131"/>
  <c r="P131"/>
  <c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4"/>
  <c r="BH104"/>
  <c r="BG104"/>
  <c r="BF104"/>
  <c r="T104"/>
  <c r="T103"/>
  <c r="R104"/>
  <c r="R103"/>
  <c r="P104"/>
  <c r="P103"/>
  <c r="BI96"/>
  <c r="BH96"/>
  <c r="BG96"/>
  <c r="BF96"/>
  <c r="T96"/>
  <c r="R96"/>
  <c r="P96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4" r="J37"/>
  <c r="J36"/>
  <c i="1" r="AY57"/>
  <c i="4" r="J35"/>
  <c i="1" r="AX57"/>
  <c i="4" r="BI260"/>
  <c r="BH260"/>
  <c r="BG260"/>
  <c r="BF260"/>
  <c r="T260"/>
  <c r="R260"/>
  <c r="P260"/>
  <c r="BI249"/>
  <c r="BH249"/>
  <c r="BG249"/>
  <c r="BF249"/>
  <c r="T249"/>
  <c r="R249"/>
  <c r="P249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5"/>
  <c r="BH185"/>
  <c r="BG185"/>
  <c r="BF185"/>
  <c r="T185"/>
  <c r="R185"/>
  <c r="P185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T140"/>
  <c r="R141"/>
  <c r="R140"/>
  <c r="P141"/>
  <c r="P140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17"/>
  <c r="BH117"/>
  <c r="BG117"/>
  <c r="BF117"/>
  <c r="T117"/>
  <c r="T109"/>
  <c r="R117"/>
  <c r="R109"/>
  <c r="P117"/>
  <c r="P109"/>
  <c r="BI110"/>
  <c r="BH110"/>
  <c r="BG110"/>
  <c r="BF110"/>
  <c r="T110"/>
  <c r="R110"/>
  <c r="P110"/>
  <c r="BI100"/>
  <c r="BH100"/>
  <c r="BG100"/>
  <c r="BF100"/>
  <c r="T100"/>
  <c r="T90"/>
  <c r="R100"/>
  <c r="R90"/>
  <c r="P100"/>
  <c r="P90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3" r="J37"/>
  <c r="J36"/>
  <c i="1" r="AY56"/>
  <c i="3" r="J35"/>
  <c i="1" r="AX56"/>
  <c i="3" r="BI471"/>
  <c r="BH471"/>
  <c r="BG471"/>
  <c r="BF471"/>
  <c r="T471"/>
  <c r="R471"/>
  <c r="P471"/>
  <c r="BI465"/>
  <c r="BH465"/>
  <c r="BG465"/>
  <c r="BF465"/>
  <c r="T465"/>
  <c r="R465"/>
  <c r="P465"/>
  <c r="BI459"/>
  <c r="BH459"/>
  <c r="BG459"/>
  <c r="BF459"/>
  <c r="T459"/>
  <c r="R459"/>
  <c r="P459"/>
  <c r="BI453"/>
  <c r="BH453"/>
  <c r="BG453"/>
  <c r="BF453"/>
  <c r="T453"/>
  <c r="R453"/>
  <c r="P453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5"/>
  <c r="BH395"/>
  <c r="BG395"/>
  <c r="BF395"/>
  <c r="T395"/>
  <c r="R395"/>
  <c r="P395"/>
  <c r="BI388"/>
  <c r="BH388"/>
  <c r="BG388"/>
  <c r="BF388"/>
  <c r="T388"/>
  <c r="R388"/>
  <c r="P388"/>
  <c r="BI382"/>
  <c r="BH382"/>
  <c r="BG382"/>
  <c r="BF382"/>
  <c r="T382"/>
  <c r="R382"/>
  <c r="P382"/>
  <c r="BI378"/>
  <c r="BH378"/>
  <c r="BG378"/>
  <c r="BF378"/>
  <c r="T378"/>
  <c r="R378"/>
  <c r="P378"/>
  <c r="BI370"/>
  <c r="BH370"/>
  <c r="BG370"/>
  <c r="BF370"/>
  <c r="T370"/>
  <c r="R370"/>
  <c r="P370"/>
  <c r="BI364"/>
  <c r="BH364"/>
  <c r="BG364"/>
  <c r="BF364"/>
  <c r="T364"/>
  <c r="R364"/>
  <c r="P364"/>
  <c r="BI356"/>
  <c r="BH356"/>
  <c r="BG356"/>
  <c r="BF356"/>
  <c r="T356"/>
  <c r="R356"/>
  <c r="P356"/>
  <c r="BI348"/>
  <c r="BH348"/>
  <c r="BG348"/>
  <c r="BF348"/>
  <c r="T348"/>
  <c r="R348"/>
  <c r="P348"/>
  <c r="BI340"/>
  <c r="BH340"/>
  <c r="BG340"/>
  <c r="BF340"/>
  <c r="T340"/>
  <c r="R340"/>
  <c r="P340"/>
  <c r="BI333"/>
  <c r="BH333"/>
  <c r="BG333"/>
  <c r="BF333"/>
  <c r="T333"/>
  <c r="R333"/>
  <c r="P333"/>
  <c r="BI329"/>
  <c r="BH329"/>
  <c r="BG329"/>
  <c r="BF329"/>
  <c r="T329"/>
  <c r="R329"/>
  <c r="P329"/>
  <c r="BI324"/>
  <c r="BH324"/>
  <c r="BG324"/>
  <c r="BF324"/>
  <c r="T324"/>
  <c r="R324"/>
  <c r="P324"/>
  <c r="BI318"/>
  <c r="BH318"/>
  <c r="BG318"/>
  <c r="BF318"/>
  <c r="T318"/>
  <c r="R318"/>
  <c r="P318"/>
  <c r="BI312"/>
  <c r="BH312"/>
  <c r="BG312"/>
  <c r="BF312"/>
  <c r="T312"/>
  <c r="R312"/>
  <c r="P312"/>
  <c r="BI305"/>
  <c r="BH305"/>
  <c r="BG305"/>
  <c r="BF305"/>
  <c r="T305"/>
  <c r="R305"/>
  <c r="P305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5"/>
  <c r="BH235"/>
  <c r="BG235"/>
  <c r="BF235"/>
  <c r="T235"/>
  <c r="R235"/>
  <c r="P235"/>
  <c r="BI231"/>
  <c r="BH231"/>
  <c r="BG231"/>
  <c r="BF231"/>
  <c r="T231"/>
  <c r="R231"/>
  <c r="P231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T213"/>
  <c r="R214"/>
  <c r="R213"/>
  <c r="P214"/>
  <c r="P213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3"/>
  <c r="BH183"/>
  <c r="BG183"/>
  <c r="BF183"/>
  <c r="T183"/>
  <c r="R183"/>
  <c r="P183"/>
  <c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0"/>
  <c r="BH150"/>
  <c r="BG150"/>
  <c r="BF150"/>
  <c r="T150"/>
  <c r="R150"/>
  <c r="P150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BI122"/>
  <c r="BH122"/>
  <c r="BG122"/>
  <c r="BF122"/>
  <c r="T122"/>
  <c r="R122"/>
  <c r="P122"/>
  <c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48"/>
  <c i="2" r="J37"/>
  <c r="J36"/>
  <c i="1" r="AY55"/>
  <c i="2" r="J35"/>
  <c i="1" r="AX55"/>
  <c i="2"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9"/>
  <c r="BH129"/>
  <c r="BG129"/>
  <c r="BF129"/>
  <c r="T129"/>
  <c r="R129"/>
  <c r="P129"/>
  <c r="BI122"/>
  <c r="BH122"/>
  <c r="BG122"/>
  <c r="BF122"/>
  <c r="T122"/>
  <c r="R122"/>
  <c r="P122"/>
  <c r="BI115"/>
  <c r="BH115"/>
  <c r="BG115"/>
  <c r="BF115"/>
  <c r="T115"/>
  <c r="T108"/>
  <c r="R115"/>
  <c r="R108"/>
  <c r="P115"/>
  <c r="P108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3" r="J210"/>
  <c r="J242"/>
  <c r="J348"/>
  <c r="BK255"/>
  <c r="BK428"/>
  <c i="4" r="J241"/>
  <c r="J198"/>
  <c i="5" r="J122"/>
  <c r="BK122"/>
  <c i="6" r="BK115"/>
  <c i="7" r="J97"/>
  <c i="8" r="BK99"/>
  <c i="9" r="BK104"/>
  <c i="2" r="BK115"/>
  <c i="3" r="BK364"/>
  <c r="BK416"/>
  <c i="2" r="J105"/>
  <c i="3" r="J434"/>
  <c r="BK402"/>
  <c r="J158"/>
  <c i="4" r="J169"/>
  <c r="J117"/>
  <c r="BK110"/>
  <c i="5" r="BK175"/>
  <c i="7" r="J101"/>
  <c i="9" r="BK115"/>
  <c i="3" r="J214"/>
  <c r="BK447"/>
  <c r="BK378"/>
  <c r="BK471"/>
  <c r="J181"/>
  <c i="4" r="BK229"/>
  <c r="J164"/>
  <c i="5" r="J118"/>
  <c r="J180"/>
  <c i="6" r="BK96"/>
  <c i="8" r="BK117"/>
  <c r="BK101"/>
  <c i="9" r="J122"/>
  <c i="2" r="BK87"/>
  <c i="3" r="BK135"/>
  <c r="BK195"/>
  <c r="BK108"/>
  <c i="4" r="J229"/>
  <c r="J141"/>
  <c i="5" r="BK170"/>
  <c i="6" r="BK127"/>
  <c i="8" r="BK95"/>
  <c r="J105"/>
  <c i="9" r="J94"/>
  <c i="2" r="BK93"/>
  <c i="3" r="J406"/>
  <c r="J329"/>
  <c r="BK192"/>
  <c i="4" r="BK169"/>
  <c i="5" r="BK155"/>
  <c i="7" r="BK103"/>
  <c i="9" r="J92"/>
  <c i="3" r="BK437"/>
  <c r="J340"/>
  <c r="J318"/>
  <c r="BK348"/>
  <c i="4" r="F34"/>
  <c i="9" r="J108"/>
  <c i="3" r="J416"/>
  <c r="BK270"/>
  <c r="J378"/>
  <c r="J459"/>
  <c i="4" r="BK125"/>
  <c r="J153"/>
  <c i="5" r="BK199"/>
  <c r="BK195"/>
  <c i="6" r="J115"/>
  <c r="J96"/>
  <c i="8" r="J124"/>
  <c r="J119"/>
  <c i="9" r="BK111"/>
  <c i="3" r="J281"/>
  <c r="J278"/>
  <c r="J205"/>
  <c r="BK294"/>
  <c r="J192"/>
  <c r="J440"/>
  <c r="BK333"/>
  <c i="4" r="BK135"/>
  <c r="J207"/>
  <c i="6" r="BK120"/>
  <c i="8" r="BK119"/>
  <c i="3" r="J453"/>
  <c r="BK291"/>
  <c r="BK370"/>
  <c r="J245"/>
  <c i="4" r="J249"/>
  <c r="BK198"/>
  <c i="5" r="BK185"/>
  <c r="BK197"/>
  <c i="6" r="J125"/>
  <c i="8" r="J101"/>
  <c i="9" r="J111"/>
  <c r="BK96"/>
  <c i="2" r="J122"/>
  <c i="3" r="J428"/>
  <c r="BK298"/>
  <c i="4" r="J135"/>
  <c r="BK161"/>
  <c i="5" r="J89"/>
  <c r="BK165"/>
  <c i="6" r="J132"/>
  <c i="8" r="J115"/>
  <c r="J113"/>
  <c i="9" r="J96"/>
  <c i="2" r="BK136"/>
  <c i="3" r="BK225"/>
  <c r="BK305"/>
  <c r="J395"/>
  <c r="J471"/>
  <c i="5" r="J150"/>
  <c i="6" r="BK123"/>
  <c i="8" r="J126"/>
  <c i="9" r="BK102"/>
  <c i="3" r="BK406"/>
  <c r="J135"/>
  <c r="BK150"/>
  <c r="BK231"/>
  <c i="4" r="J174"/>
  <c i="5" r="J96"/>
  <c i="7" r="BK101"/>
  <c i="9" r="BK113"/>
  <c i="2" r="BK99"/>
  <c i="3" r="BK189"/>
  <c r="J115"/>
  <c r="BK115"/>
  <c i="4" r="F36"/>
  <c r="BK164"/>
  <c r="J192"/>
  <c r="BK117"/>
  <c i="6" r="J118"/>
  <c i="8" r="J108"/>
  <c i="10" r="J92"/>
  <c i="3" r="J174"/>
  <c r="BK101"/>
  <c r="BK356"/>
  <c i="4" r="J146"/>
  <c r="J227"/>
  <c r="BK146"/>
  <c i="5" r="J185"/>
  <c i="6" r="J120"/>
  <c i="7" r="F36"/>
  <c i="3" r="BK214"/>
  <c r="J138"/>
  <c i="4" r="J161"/>
  <c r="J224"/>
  <c r="BK100"/>
  <c i="5" r="J197"/>
  <c i="6" r="J127"/>
  <c r="J103"/>
  <c i="8" r="BK103"/>
  <c i="9" r="BK94"/>
  <c i="2" r="BK105"/>
  <c i="3" r="J356"/>
  <c r="BK128"/>
  <c r="J235"/>
  <c r="J305"/>
  <c r="BK421"/>
  <c r="BK183"/>
  <c r="J275"/>
  <c i="4" r="J260"/>
  <c r="BK204"/>
  <c i="5" r="BK131"/>
  <c r="J175"/>
  <c i="6" r="BK108"/>
  <c i="7" r="BK106"/>
  <c i="8" r="BK97"/>
  <c i="9" r="J113"/>
  <c i="10" r="BK90"/>
  <c i="3" r="BK163"/>
  <c r="BK260"/>
  <c i="2" r="J115"/>
  <c i="3" r="J465"/>
  <c r="BK440"/>
  <c r="BK340"/>
  <c r="BK235"/>
  <c i="4" r="BK171"/>
  <c r="J110"/>
  <c r="BK227"/>
  <c i="6" r="J123"/>
  <c i="7" r="BK97"/>
  <c i="8" r="J103"/>
  <c i="3" r="BK434"/>
  <c r="J122"/>
  <c r="J225"/>
  <c r="BK94"/>
  <c i="4" r="BK236"/>
  <c r="BK192"/>
  <c i="5" r="BK118"/>
  <c r="BK89"/>
  <c i="6" r="BK112"/>
  <c i="7" r="BK108"/>
  <c i="8" r="BK108"/>
  <c i="9" r="J115"/>
  <c i="3" r="J270"/>
  <c r="J324"/>
  <c r="BK202"/>
  <c i="4" r="J91"/>
  <c r="J213"/>
  <c i="5" r="BK142"/>
  <c r="BK146"/>
  <c r="J104"/>
  <c i="7" r="J108"/>
  <c i="8" r="BK105"/>
  <c i="9" r="J117"/>
  <c r="BK106"/>
  <c i="3" r="BK424"/>
  <c r="BK388"/>
  <c r="BK181"/>
  <c r="BK122"/>
  <c i="5" r="J199"/>
  <c i="6" r="J134"/>
  <c i="8" r="J99"/>
  <c i="10" r="J90"/>
  <c i="3" r="J443"/>
  <c r="BK263"/>
  <c r="BK465"/>
  <c r="BK219"/>
  <c i="4" r="BK219"/>
  <c i="5" r="J112"/>
  <c i="6" r="BK110"/>
  <c i="7" r="BK95"/>
  <c i="9" r="J102"/>
  <c i="3" r="BK242"/>
  <c r="J333"/>
  <c r="J260"/>
  <c r="BK158"/>
  <c r="BK168"/>
  <c i="4" r="BK224"/>
  <c r="J171"/>
  <c i="5" r="BK160"/>
  <c r="J131"/>
  <c i="6" r="J129"/>
  <c i="7" r="J106"/>
  <c i="8" r="BK93"/>
  <c i="9" r="J98"/>
  <c i="2" r="J109"/>
  <c i="3" r="J128"/>
  <c r="J143"/>
  <c i="1" r="AS59"/>
  <c i="3" r="J447"/>
  <c i="4" r="J178"/>
  <c r="BK128"/>
  <c r="BK174"/>
  <c i="5" r="J165"/>
  <c i="6" r="J110"/>
  <c i="9" r="BK117"/>
  <c i="2" r="BK132"/>
  <c i="3" r="J255"/>
  <c r="J199"/>
  <c r="BK443"/>
  <c i="4" r="J34"/>
  <c r="BK232"/>
  <c r="BK185"/>
  <c i="5" r="J115"/>
  <c r="J190"/>
  <c i="6" r="BK132"/>
  <c i="7" r="J99"/>
  <c i="8" r="J97"/>
  <c i="9" r="BK120"/>
  <c i="2" r="J93"/>
  <c i="3" r="J312"/>
  <c r="BK459"/>
  <c r="J402"/>
  <c i="5" r="J146"/>
  <c i="6" r="BK129"/>
  <c i="9" r="BK122"/>
  <c i="2" r="J129"/>
  <c i="3" r="J94"/>
  <c r="J108"/>
  <c r="J410"/>
  <c r="BK143"/>
  <c i="4" r="J236"/>
  <c i="5" r="BK96"/>
  <c i="6" r="J101"/>
  <c i="8" r="BK122"/>
  <c i="9" r="J120"/>
  <c i="2" r="J132"/>
  <c i="3" r="BK410"/>
  <c r="BK174"/>
  <c r="J291"/>
  <c r="BK210"/>
  <c i="4" r="BK141"/>
  <c r="BK213"/>
  <c i="5" r="J195"/>
  <c r="BK112"/>
  <c i="6" r="BK106"/>
  <c r="BK103"/>
  <c i="7" r="BK99"/>
  <c i="8" r="J117"/>
  <c i="9" r="BK98"/>
  <c i="2" r="BK129"/>
  <c i="3" r="J219"/>
  <c r="J101"/>
  <c r="BK382"/>
  <c r="J231"/>
  <c r="J168"/>
  <c r="J195"/>
  <c i="4" r="BK153"/>
  <c r="J100"/>
  <c r="BK178"/>
  <c i="7" r="BK92"/>
  <c i="9" r="BK108"/>
  <c i="2" r="J136"/>
  <c i="3" r="J370"/>
  <c r="J163"/>
  <c r="BK284"/>
  <c r="BK205"/>
  <c i="4" r="BK260"/>
  <c r="BK91"/>
  <c i="5" r="BK115"/>
  <c r="J126"/>
  <c i="6" r="BK118"/>
  <c i="8" r="BK126"/>
  <c i="9" r="BK100"/>
  <c i="10" r="BK92"/>
  <c i="3" r="BK275"/>
  <c r="J382"/>
  <c r="J284"/>
  <c i="4" r="BK249"/>
  <c r="J204"/>
  <c i="5" r="J155"/>
  <c r="J142"/>
  <c i="6" r="J112"/>
  <c i="7" r="F37"/>
  <c i="3" r="BK138"/>
  <c r="J294"/>
  <c i="4" r="BK207"/>
  <c i="5" r="BK150"/>
  <c i="6" r="J108"/>
  <c i="8" r="BK113"/>
  <c i="2" r="BK122"/>
  <c i="3" r="J263"/>
  <c r="BK395"/>
  <c r="J364"/>
  <c r="J150"/>
  <c i="5" r="BK126"/>
  <c i="6" r="J106"/>
  <c i="8" r="BK115"/>
  <c i="2" r="BK109"/>
  <c i="3" r="BK278"/>
  <c r="BK453"/>
  <c r="BK199"/>
  <c r="J202"/>
  <c i="4" r="J232"/>
  <c r="J125"/>
  <c i="5" r="BK104"/>
  <c i="6" r="BK101"/>
  <c i="7" r="J95"/>
  <c i="8" r="BK110"/>
  <c r="J95"/>
  <c i="9" r="BK92"/>
  <c i="3" r="BK312"/>
  <c r="J388"/>
  <c r="J298"/>
  <c r="BK245"/>
  <c r="BK318"/>
  <c r="J248"/>
  <c i="4" r="J185"/>
  <c r="BK131"/>
  <c r="BK241"/>
  <c i="5" r="BK180"/>
  <c i="6" r="BK134"/>
  <c i="8" r="J122"/>
  <c i="2" r="J87"/>
  <c i="3" r="BK281"/>
  <c r="J424"/>
  <c r="J189"/>
  <c i="4" r="J128"/>
  <c r="J219"/>
  <c i="5" r="J170"/>
  <c r="J160"/>
  <c i="6" r="BK125"/>
  <c r="BK99"/>
  <c i="8" r="BK124"/>
  <c i="9" r="J106"/>
  <c r="J100"/>
  <c i="2" r="J99"/>
  <c i="3" r="BK324"/>
  <c r="J421"/>
  <c i="4" r="F35"/>
  <c i="3" r="J183"/>
  <c i="5" r="BK190"/>
  <c i="7" r="J92"/>
  <c i="8" r="J110"/>
  <c i="9" r="J104"/>
  <c i="3" r="BK329"/>
  <c r="J437"/>
  <c r="BK248"/>
  <c i="4" r="J131"/>
  <c i="6" r="J99"/>
  <c i="7" r="J103"/>
  <c i="8" r="J93"/>
  <c i="4" r="F37"/>
  <c i="8" l="1" r="R112"/>
  <c i="2" r="T121"/>
  <c i="3" r="P157"/>
  <c r="BK234"/>
  <c r="J234"/>
  <c r="J67"/>
  <c r="BK332"/>
  <c r="P427"/>
  <c i="2" r="R86"/>
  <c r="R85"/>
  <c r="R84"/>
  <c r="R121"/>
  <c i="3" r="T93"/>
  <c r="P188"/>
  <c r="R218"/>
  <c r="R332"/>
  <c r="P446"/>
  <c i="4" r="BK124"/>
  <c r="J124"/>
  <c r="J63"/>
  <c r="BK177"/>
  <c r="J177"/>
  <c r="J67"/>
  <c r="R235"/>
  <c i="5" r="T111"/>
  <c i="6" r="R98"/>
  <c r="BK131"/>
  <c r="J131"/>
  <c r="J71"/>
  <c i="7" r="BK105"/>
  <c r="J105"/>
  <c r="J67"/>
  <c i="8" r="R107"/>
  <c r="P121"/>
  <c i="9" r="R119"/>
  <c i="4" r="P145"/>
  <c r="BK235"/>
  <c r="J235"/>
  <c r="J68"/>
  <c i="9" r="BK91"/>
  <c r="R110"/>
  <c i="10" r="BK89"/>
  <c r="J89"/>
  <c r="J65"/>
  <c i="2" r="BK86"/>
  <c r="BK121"/>
  <c r="J121"/>
  <c r="J63"/>
  <c i="3" r="BK157"/>
  <c r="J157"/>
  <c r="J62"/>
  <c r="R188"/>
  <c r="T234"/>
  <c r="R297"/>
  <c r="R446"/>
  <c i="4" r="R124"/>
  <c r="R89"/>
  <c r="T177"/>
  <c i="5" r="R88"/>
  <c r="BK111"/>
  <c r="J111"/>
  <c r="J63"/>
  <c r="T130"/>
  <c r="T129"/>
  <c i="6" r="BK105"/>
  <c r="J105"/>
  <c r="J67"/>
  <c r="BK117"/>
  <c r="J117"/>
  <c r="J69"/>
  <c r="P122"/>
  <c r="P131"/>
  <c i="7" r="P94"/>
  <c r="P90"/>
  <c r="P89"/>
  <c i="1" r="AU61"/>
  <c i="7" r="P105"/>
  <c i="8" r="R92"/>
  <c r="P107"/>
  <c r="P112"/>
  <c r="R121"/>
  <c i="9" r="T91"/>
  <c r="P119"/>
  <c i="10" r="R89"/>
  <c r="R88"/>
  <c r="R87"/>
  <c i="3" r="T157"/>
  <c r="R234"/>
  <c r="T297"/>
  <c r="T446"/>
  <c i="4" r="R145"/>
  <c r="P235"/>
  <c i="5" r="P88"/>
  <c r="R130"/>
  <c r="R129"/>
  <c i="6" r="T98"/>
  <c r="T105"/>
  <c r="T117"/>
  <c i="7" r="T94"/>
  <c i="8" r="P92"/>
  <c r="P91"/>
  <c r="P90"/>
  <c i="1" r="AU62"/>
  <c i="8" r="T107"/>
  <c r="BK121"/>
  <c r="J121"/>
  <c r="J68"/>
  <c i="9" r="P91"/>
  <c r="P90"/>
  <c r="P89"/>
  <c i="1" r="AU63"/>
  <c i="9" r="P110"/>
  <c i="10" r="P89"/>
  <c r="P88"/>
  <c r="P87"/>
  <c i="1" r="AU64"/>
  <c i="2" r="T86"/>
  <c r="T85"/>
  <c r="T84"/>
  <c r="P121"/>
  <c i="3" r="R93"/>
  <c r="T188"/>
  <c r="P234"/>
  <c r="BK297"/>
  <c r="P297"/>
  <c r="BK427"/>
  <c r="J427"/>
  <c r="J70"/>
  <c r="T427"/>
  <c i="4" r="P124"/>
  <c r="P89"/>
  <c r="BK145"/>
  <c r="BK144"/>
  <c r="J144"/>
  <c r="J65"/>
  <c r="P177"/>
  <c i="5" r="T88"/>
  <c r="T87"/>
  <c r="T86"/>
  <c r="P111"/>
  <c r="BK130"/>
  <c r="J130"/>
  <c r="J66"/>
  <c i="6" r="P105"/>
  <c r="P117"/>
  <c r="T122"/>
  <c r="T131"/>
  <c i="7" r="BK94"/>
  <c r="J94"/>
  <c r="J66"/>
  <c r="T105"/>
  <c i="8" r="BK92"/>
  <c r="J92"/>
  <c r="J65"/>
  <c r="BK107"/>
  <c r="J107"/>
  <c r="J66"/>
  <c i="9" r="R91"/>
  <c r="R90"/>
  <c r="R89"/>
  <c r="T110"/>
  <c i="3" r="BK93"/>
  <c r="R157"/>
  <c r="P218"/>
  <c r="T332"/>
  <c r="R427"/>
  <c i="4" r="R177"/>
  <c i="5" r="P130"/>
  <c r="P129"/>
  <c i="6" r="BK98"/>
  <c r="J98"/>
  <c r="J66"/>
  <c r="R105"/>
  <c r="R117"/>
  <c r="R122"/>
  <c r="R131"/>
  <c i="7" r="R105"/>
  <c i="8" r="T92"/>
  <c r="T112"/>
  <c i="9" r="BK110"/>
  <c r="J110"/>
  <c r="J66"/>
  <c r="T119"/>
  <c i="10" r="T89"/>
  <c r="T88"/>
  <c r="T87"/>
  <c i="2" r="P86"/>
  <c r="P85"/>
  <c r="P84"/>
  <c i="1" r="AU55"/>
  <c i="3" r="P93"/>
  <c r="P92"/>
  <c r="BK188"/>
  <c r="BK218"/>
  <c r="J218"/>
  <c r="J66"/>
  <c r="T218"/>
  <c r="P332"/>
  <c r="BK446"/>
  <c i="4" r="T124"/>
  <c r="T89"/>
  <c r="T145"/>
  <c r="T235"/>
  <c i="5" r="BK88"/>
  <c r="J88"/>
  <c r="J61"/>
  <c r="R111"/>
  <c i="6" r="P98"/>
  <c r="P94"/>
  <c r="P93"/>
  <c i="1" r="AU60"/>
  <c i="6" r="BK122"/>
  <c r="J122"/>
  <c r="J70"/>
  <c i="7" r="R94"/>
  <c r="R90"/>
  <c r="R89"/>
  <c i="8" r="BK112"/>
  <c r="J112"/>
  <c r="J67"/>
  <c r="T121"/>
  <c i="9" r="BK119"/>
  <c r="J119"/>
  <c r="J67"/>
  <c i="2" r="BK108"/>
  <c r="J108"/>
  <c r="J62"/>
  <c i="4" r="BK90"/>
  <c r="J90"/>
  <c r="J61"/>
  <c r="BK109"/>
  <c r="J109"/>
  <c r="J62"/>
  <c i="5" r="F55"/>
  <c i="6" r="BK114"/>
  <c r="J114"/>
  <c r="J68"/>
  <c i="2" r="BK135"/>
  <c r="J135"/>
  <c r="J64"/>
  <c i="4" r="BK140"/>
  <c r="J140"/>
  <c r="J64"/>
  <c i="5" r="BK103"/>
  <c r="J103"/>
  <c r="J62"/>
  <c i="3" r="BK213"/>
  <c r="J213"/>
  <c r="J64"/>
  <c i="6" r="BK95"/>
  <c r="J95"/>
  <c r="J65"/>
  <c i="7" r="BK91"/>
  <c r="J91"/>
  <c r="J65"/>
  <c i="5" r="BK125"/>
  <c r="J125"/>
  <c r="J64"/>
  <c i="10" r="F84"/>
  <c r="E50"/>
  <c i="9" r="J91"/>
  <c r="J65"/>
  <c i="10" r="J56"/>
  <c r="BE90"/>
  <c r="BE92"/>
  <c i="9" r="J58"/>
  <c r="J83"/>
  <c r="F58"/>
  <c r="BE115"/>
  <c i="8" r="BK91"/>
  <c r="J91"/>
  <c r="J64"/>
  <c i="9" r="J59"/>
  <c r="BE113"/>
  <c r="BE117"/>
  <c r="E77"/>
  <c r="F86"/>
  <c r="BE98"/>
  <c r="BE100"/>
  <c r="BE92"/>
  <c r="BE96"/>
  <c r="BE106"/>
  <c r="BE120"/>
  <c r="BE94"/>
  <c r="BE102"/>
  <c r="BE111"/>
  <c r="BE122"/>
  <c r="BE104"/>
  <c r="BE108"/>
  <c i="8" r="E50"/>
  <c r="J87"/>
  <c r="BE113"/>
  <c r="J58"/>
  <c r="BE115"/>
  <c r="J56"/>
  <c r="F59"/>
  <c r="BE93"/>
  <c r="BE95"/>
  <c r="BE97"/>
  <c r="BE101"/>
  <c r="BE110"/>
  <c r="BE119"/>
  <c r="BE108"/>
  <c r="BE122"/>
  <c r="BE124"/>
  <c r="BE126"/>
  <c r="BE103"/>
  <c i="7" r="BK90"/>
  <c r="J90"/>
  <c r="J64"/>
  <c i="8" r="F86"/>
  <c r="BE99"/>
  <c r="BE105"/>
  <c r="BE117"/>
  <c i="7" r="E77"/>
  <c r="F86"/>
  <c r="BE103"/>
  <c r="BE108"/>
  <c r="J56"/>
  <c r="J59"/>
  <c r="BE92"/>
  <c r="BE95"/>
  <c r="BE99"/>
  <c r="BE106"/>
  <c r="BE97"/>
  <c r="J58"/>
  <c r="F58"/>
  <c r="BE101"/>
  <c i="1" r="BA61"/>
  <c r="BB61"/>
  <c i="5" r="BK129"/>
  <c r="J129"/>
  <c r="J65"/>
  <c i="6" r="E50"/>
  <c r="J59"/>
  <c r="J89"/>
  <c r="F58"/>
  <c r="J87"/>
  <c r="BE99"/>
  <c r="BE110"/>
  <c r="BE112"/>
  <c r="BE120"/>
  <c r="BE123"/>
  <c i="5" r="BK87"/>
  <c r="J87"/>
  <c r="J60"/>
  <c i="6" r="BE96"/>
  <c r="BE125"/>
  <c r="F59"/>
  <c r="BE106"/>
  <c r="BE132"/>
  <c r="BE103"/>
  <c r="BE115"/>
  <c r="BE118"/>
  <c r="BE127"/>
  <c r="BE108"/>
  <c r="BE129"/>
  <c r="BE134"/>
  <c r="BE101"/>
  <c i="5" r="E76"/>
  <c r="BE115"/>
  <c r="BE122"/>
  <c r="BE170"/>
  <c r="BE175"/>
  <c r="BE180"/>
  <c r="BE185"/>
  <c r="BE118"/>
  <c i="4" r="J145"/>
  <c r="J66"/>
  <c i="5" r="BE104"/>
  <c r="J52"/>
  <c r="BE89"/>
  <c r="BE126"/>
  <c r="BE131"/>
  <c r="BE142"/>
  <c r="BE96"/>
  <c r="BE165"/>
  <c r="BE199"/>
  <c i="4" r="BK89"/>
  <c r="J89"/>
  <c r="J60"/>
  <c i="5" r="BE112"/>
  <c r="BE190"/>
  <c r="BE195"/>
  <c r="BE197"/>
  <c r="BE146"/>
  <c r="BE150"/>
  <c r="BE155"/>
  <c r="BE160"/>
  <c i="3" r="J188"/>
  <c r="J63"/>
  <c r="J332"/>
  <c r="J69"/>
  <c r="J297"/>
  <c r="J68"/>
  <c r="J446"/>
  <c r="J71"/>
  <c i="4" r="E48"/>
  <c r="J52"/>
  <c r="F55"/>
  <c r="BE91"/>
  <c r="BE110"/>
  <c r="BE125"/>
  <c r="BE141"/>
  <c r="BE164"/>
  <c r="BE169"/>
  <c r="BE178"/>
  <c r="BE192"/>
  <c r="BE198"/>
  <c r="BE204"/>
  <c r="BE207"/>
  <c r="BE213"/>
  <c r="BE219"/>
  <c r="BE224"/>
  <c r="BE227"/>
  <c r="BE229"/>
  <c r="BE232"/>
  <c r="BE236"/>
  <c r="BE241"/>
  <c r="BE249"/>
  <c r="BE260"/>
  <c r="BE100"/>
  <c r="BE131"/>
  <c r="BE135"/>
  <c r="BE185"/>
  <c r="BE117"/>
  <c r="BE128"/>
  <c r="BE146"/>
  <c r="BE153"/>
  <c r="BE161"/>
  <c r="BE171"/>
  <c r="BE174"/>
  <c i="1" r="BA57"/>
  <c i="3" r="J93"/>
  <c r="J61"/>
  <c i="1" r="BB57"/>
  <c r="AW57"/>
  <c r="BC57"/>
  <c r="BD57"/>
  <c i="3" r="E81"/>
  <c r="BE158"/>
  <c r="BE219"/>
  <c r="BE235"/>
  <c r="BE248"/>
  <c r="BE298"/>
  <c r="BE388"/>
  <c r="BE424"/>
  <c r="BE440"/>
  <c r="BE459"/>
  <c r="BE465"/>
  <c r="BE471"/>
  <c r="F88"/>
  <c r="BE94"/>
  <c r="BE128"/>
  <c r="BE135"/>
  <c r="BE163"/>
  <c r="BE174"/>
  <c r="BE210"/>
  <c r="BE324"/>
  <c r="BE329"/>
  <c r="BE333"/>
  <c r="BE416"/>
  <c r="BE421"/>
  <c i="2" r="J86"/>
  <c r="J61"/>
  <c i="3" r="BE138"/>
  <c r="BE192"/>
  <c r="BE278"/>
  <c r="BE312"/>
  <c r="BE183"/>
  <c r="BE245"/>
  <c r="BE294"/>
  <c r="BE305"/>
  <c r="BE428"/>
  <c r="BE202"/>
  <c r="BE205"/>
  <c r="BE214"/>
  <c r="BE231"/>
  <c r="BE242"/>
  <c r="BE284"/>
  <c r="BE348"/>
  <c r="BE370"/>
  <c r="BE378"/>
  <c r="BE406"/>
  <c r="BE410"/>
  <c r="BE443"/>
  <c r="J52"/>
  <c r="BE101"/>
  <c r="BE108"/>
  <c r="BE150"/>
  <c r="BE168"/>
  <c r="BE195"/>
  <c r="BE199"/>
  <c r="BE225"/>
  <c r="BE263"/>
  <c r="BE270"/>
  <c r="BE275"/>
  <c r="BE318"/>
  <c r="BE402"/>
  <c r="BE437"/>
  <c r="BE447"/>
  <c r="BE453"/>
  <c r="BE115"/>
  <c r="BE143"/>
  <c r="BE181"/>
  <c r="BE189"/>
  <c r="BE260"/>
  <c r="BE356"/>
  <c r="BE364"/>
  <c r="BE434"/>
  <c r="BE122"/>
  <c r="BE255"/>
  <c r="BE281"/>
  <c r="BE291"/>
  <c r="BE340"/>
  <c r="BE382"/>
  <c r="BE395"/>
  <c i="2" r="BE99"/>
  <c r="BE87"/>
  <c r="BE93"/>
  <c r="BE122"/>
  <c r="BE132"/>
  <c r="BE109"/>
  <c r="BE115"/>
  <c r="BE129"/>
  <c r="E48"/>
  <c r="J52"/>
  <c r="F55"/>
  <c r="BE136"/>
  <c r="BE105"/>
  <c r="F34"/>
  <c i="1" r="BA55"/>
  <c i="10" r="J36"/>
  <c i="1" r="AW64"/>
  <c i="3" r="F37"/>
  <c i="1" r="BD56"/>
  <c i="3" r="F36"/>
  <c i="1" r="BC56"/>
  <c i="5" r="F35"/>
  <c i="1" r="BB58"/>
  <c i="9" r="F38"/>
  <c i="1" r="BC63"/>
  <c i="5" r="F37"/>
  <c i="1" r="BD58"/>
  <c i="9" r="F36"/>
  <c i="1" r="BA63"/>
  <c i="8" r="F37"/>
  <c i="1" r="BB62"/>
  <c i="3" r="F35"/>
  <c i="1" r="BB56"/>
  <c i="6" r="F37"/>
  <c i="1" r="BB60"/>
  <c i="9" r="F37"/>
  <c i="1" r="BB63"/>
  <c i="8" r="F39"/>
  <c i="1" r="BD62"/>
  <c i="10" r="F39"/>
  <c i="1" r="BD64"/>
  <c i="6" r="F39"/>
  <c i="1" r="BD60"/>
  <c i="8" r="F36"/>
  <c i="1" r="BA62"/>
  <c i="5" r="F36"/>
  <c i="1" r="BC58"/>
  <c i="7" r="F39"/>
  <c i="1" r="BD61"/>
  <c i="5" r="J34"/>
  <c i="1" r="AW58"/>
  <c i="10" r="F36"/>
  <c i="1" r="BA64"/>
  <c i="2" r="F36"/>
  <c i="1" r="BC55"/>
  <c i="10" r="F37"/>
  <c i="1" r="BB64"/>
  <c i="2" r="F35"/>
  <c i="1" r="BB55"/>
  <c i="6" r="F38"/>
  <c i="1" r="BC60"/>
  <c i="10" r="F38"/>
  <c i="1" r="BC64"/>
  <c i="2" r="J34"/>
  <c i="1" r="AW55"/>
  <c i="5" r="F34"/>
  <c i="1" r="BA58"/>
  <c i="6" r="J36"/>
  <c i="1" r="AW60"/>
  <c i="8" r="F38"/>
  <c i="1" r="BC62"/>
  <c i="3" r="F34"/>
  <c i="1" r="BA56"/>
  <c i="9" r="J36"/>
  <c i="1" r="AW63"/>
  <c i="2" r="F37"/>
  <c i="1" r="BD55"/>
  <c i="6" r="F36"/>
  <c i="1" r="BA60"/>
  <c r="AS54"/>
  <c i="7" r="J36"/>
  <c i="1" r="AW61"/>
  <c i="7" r="F38"/>
  <c i="1" r="BC61"/>
  <c i="3" r="J34"/>
  <c i="1" r="AW56"/>
  <c i="9" r="F39"/>
  <c i="1" r="BD63"/>
  <c i="8" r="J36"/>
  <c i="1" r="AW62"/>
  <c i="6" l="1" r="T94"/>
  <c r="T93"/>
  <c i="8" r="R91"/>
  <c r="R90"/>
  <c i="6" r="R94"/>
  <c r="R93"/>
  <c i="7" r="T90"/>
  <c r="T89"/>
  <c i="4" r="T144"/>
  <c r="T88"/>
  <c i="3" r="T92"/>
  <c r="BK92"/>
  <c i="8" r="T91"/>
  <c r="T90"/>
  <c i="3" r="R92"/>
  <c i="5" r="P87"/>
  <c r="P86"/>
  <c i="1" r="AU58"/>
  <c i="4" r="P144"/>
  <c r="P88"/>
  <c i="1" r="AU57"/>
  <c i="4" r="R144"/>
  <c r="R88"/>
  <c i="9" r="BK90"/>
  <c r="J90"/>
  <c r="J64"/>
  <c i="3" r="P217"/>
  <c r="R217"/>
  <c r="T217"/>
  <c r="T91"/>
  <c r="P91"/>
  <c i="1" r="AU56"/>
  <c i="9" r="T90"/>
  <c r="T89"/>
  <c i="5" r="R87"/>
  <c r="R86"/>
  <c i="2" r="BK85"/>
  <c r="J85"/>
  <c r="J60"/>
  <c i="3" r="BK217"/>
  <c r="J217"/>
  <c r="J65"/>
  <c i="6" r="BK94"/>
  <c r="BK93"/>
  <c r="J93"/>
  <c i="10" r="BK88"/>
  <c r="BK87"/>
  <c r="J87"/>
  <c r="J63"/>
  <c i="8" r="BK90"/>
  <c r="J90"/>
  <c r="J63"/>
  <c i="7" r="BK89"/>
  <c r="J89"/>
  <c r="J63"/>
  <c i="5" r="BK86"/>
  <c r="J86"/>
  <c i="4" r="BK88"/>
  <c r="J88"/>
  <c i="5" r="J33"/>
  <c i="1" r="AV58"/>
  <c r="AT58"/>
  <c i="4" r="J33"/>
  <c i="1" r="AV57"/>
  <c r="AT57"/>
  <c i="8" r="J35"/>
  <c i="1" r="AV62"/>
  <c r="AT62"/>
  <c i="5" r="J30"/>
  <c i="1" r="AG58"/>
  <c i="9" r="F35"/>
  <c i="1" r="AZ63"/>
  <c i="3" r="J33"/>
  <c i="1" r="AV56"/>
  <c r="AT56"/>
  <c i="4" r="F33"/>
  <c i="1" r="AZ57"/>
  <c i="2" r="F33"/>
  <c i="1" r="AZ55"/>
  <c i="7" r="F35"/>
  <c i="1" r="AZ61"/>
  <c i="3" r="F33"/>
  <c i="1" r="AZ56"/>
  <c i="10" r="J35"/>
  <c i="1" r="AV64"/>
  <c r="AT64"/>
  <c r="AU59"/>
  <c i="6" r="J35"/>
  <c i="1" r="AV60"/>
  <c r="AT60"/>
  <c i="4" r="J30"/>
  <c i="1" r="AG57"/>
  <c i="8" r="F35"/>
  <c i="1" r="AZ62"/>
  <c i="10" r="F35"/>
  <c i="1" r="AZ64"/>
  <c r="BD59"/>
  <c i="2" r="J33"/>
  <c i="1" r="AV55"/>
  <c r="AT55"/>
  <c i="6" r="J32"/>
  <c i="1" r="AG60"/>
  <c r="BA59"/>
  <c r="AW59"/>
  <c i="9" r="J35"/>
  <c i="1" r="AV63"/>
  <c r="AT63"/>
  <c r="BB59"/>
  <c r="AX59"/>
  <c i="7" r="J35"/>
  <c i="1" r="AV61"/>
  <c r="AT61"/>
  <c i="6" r="F35"/>
  <c i="1" r="AZ60"/>
  <c i="5" r="F33"/>
  <c i="1" r="AZ58"/>
  <c r="BC59"/>
  <c r="AY59"/>
  <c i="3" l="1" r="R91"/>
  <c r="BK91"/>
  <c r="J91"/>
  <c r="J59"/>
  <c i="6" r="J94"/>
  <c r="J64"/>
  <c i="9" r="BK89"/>
  <c r="J89"/>
  <c r="J63"/>
  <c i="6" r="J63"/>
  <c i="3" r="J92"/>
  <c r="J60"/>
  <c i="10" r="J88"/>
  <c r="J64"/>
  <c i="2" r="BK84"/>
  <c r="J84"/>
  <c i="1" r="AN58"/>
  <c i="5" r="J59"/>
  <c i="6" r="J41"/>
  <c i="1" r="AN57"/>
  <c i="4" r="J59"/>
  <c i="5" r="J39"/>
  <c i="4" r="J39"/>
  <c i="1" r="AN60"/>
  <c i="8" r="J32"/>
  <c i="1" r="AG62"/>
  <c r="AN62"/>
  <c i="7" r="J32"/>
  <c i="1" r="AG61"/>
  <c i="2" r="J30"/>
  <c i="1" r="AG55"/>
  <c r="BA54"/>
  <c r="W30"/>
  <c r="BC54"/>
  <c r="W32"/>
  <c i="10" r="J32"/>
  <c i="1" r="AG64"/>
  <c r="AU54"/>
  <c r="BB54"/>
  <c r="W31"/>
  <c r="BD54"/>
  <c r="W33"/>
  <c r="AZ59"/>
  <c r="AV59"/>
  <c r="AT59"/>
  <c i="10" l="1" r="J41"/>
  <c i="2" r="J39"/>
  <c r="J59"/>
  <c i="8" r="J41"/>
  <c i="7" r="J41"/>
  <c i="1" r="AN61"/>
  <c r="AN64"/>
  <c r="AN55"/>
  <c r="AW54"/>
  <c r="AK30"/>
  <c i="3" r="J30"/>
  <c i="1" r="AG56"/>
  <c r="AZ54"/>
  <c r="W29"/>
  <c i="9" r="J32"/>
  <c i="1" r="AG63"/>
  <c r="AN63"/>
  <c r="AY54"/>
  <c r="AX54"/>
  <c i="9" l="1" r="J41"/>
  <c i="3" r="J39"/>
  <c i="1" r="AN56"/>
  <c r="AV54"/>
  <c r="AK29"/>
  <c r="AG59"/>
  <c r="AG54"/>
  <c r="AK26"/>
  <c l="1" r="AN59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<sst xmlns="http://schemas.openxmlformats.org/spreadsheetml/2006/main">
  <si>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</si>
  <si>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</si>
  <si>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</si>
  <si>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</si>
  <si>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</si>
  <si>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{27f81073-2df0-4fd7-b9a0-cad0e06df614}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</si>
  <si>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</si>
  <si>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</si>
  <si>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</si>
  <si>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</si>
  <si>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</si>
  <si>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</si>
  <si>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</si>
  <si>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</si>
  <si>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</si>
  <si>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</si>
  <si>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</si>
  <si>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budovy C ve 4.n.p. pro zřízení sesterny oddělení interna</t>
  </si>
  <si>
    <t>KSO:</t>
  </si>
  <si>
    <t/>
  </si>
  <si>
    <t>CC-CZ:</t>
  </si>
  <si>
    <t>Místo:</t>
  </si>
  <si>
    <t>Frýdek - Místek</t>
  </si>
  <si>
    <t>Datum:</t>
  </si>
  <si>
    <t>12. 1. 2023</t>
  </si>
  <si>
    <t>Zadavatel:</t>
  </si>
  <si>
    <t>IČ:</t>
  </si>
  <si>
    <t>Nemosnice ve Frýdku-Místku,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</si>
  <si>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</si>
  <si>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</si>
  <si>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</si>
  <si>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</si>
  <si>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</si>
  <si>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</si>
  <si>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</si>
  <si>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</si>
  <si>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</si>
  <si>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</si>
  <si>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</si>
  <si>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</si>
  <si>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</si>
  <si>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</si>
  <si>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</si>
  <si>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</si>
  <si>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</si>
  <si>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</si>
  <si>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</si>
  <si>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</si>
  <si>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</si>
  <si>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</si>
  <si>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</si>
  <si>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</si>
  <si>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</si>
  <si>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</si>
  <si>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</si>
  <si>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</si>
  <si>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</si>
  <si>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</si>
  <si>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</si>
  <si>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</si>
  <si>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</si>
  <si>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</si>
  <si>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</si>
  <si>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</si>
  <si>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</si>
  <si>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</si>
  <si>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</si>
  <si>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</si>
  <si>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</si>
  <si>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</si>
  <si>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</si>
  <si>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</si>
  <si>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</si>
  <si>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</si>
  <si>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</si>
  <si>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</si>
  <si>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</si>
  <si>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</si>
  <si>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</si>
  <si>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</si>
  <si>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</si>
  <si>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{ad4e2fc0-c8a4-4178-af62-5de0ba4a1f15}</t>
  </si>
  <si>
    <t>2</t>
  </si>
  <si>
    <t>001</t>
  </si>
  <si>
    <t>Stavební část</t>
  </si>
  <si>
    <t>{7ae85948-6a4d-43fc-b086-19ab4846637d}</t>
  </si>
  <si>
    <t>002</t>
  </si>
  <si>
    <t>Zdravotechnika</t>
  </si>
  <si>
    <t>{bcca40b4-49e5-4af5-928e-ce2d507cd6e8}</t>
  </si>
  <si>
    <t>003</t>
  </si>
  <si>
    <t>Elektroinstalace - silnoproud</t>
  </si>
  <si>
    <t>{ccb7dec7-3961-4a7b-b9f7-d260414fb214}</t>
  </si>
  <si>
    <t>004</t>
  </si>
  <si>
    <t>Elektroinstalace - slaboproud</t>
  </si>
  <si>
    <t>{622e6d04-2289-47b9-ace8-4120d0466a2b}</t>
  </si>
  <si>
    <t>004-01</t>
  </si>
  <si>
    <t>Strukturovaná kabeláž</t>
  </si>
  <si>
    <t>Soupis</t>
  </si>
  <si>
    <t>{b1f04cf9-79a6-4164-8c16-817778b86d6f}</t>
  </si>
  <si>
    <t>004-02</t>
  </si>
  <si>
    <t>IP Kamerový systém</t>
  </si>
  <si>
    <t>{17d54ced-912d-4ffb-b22d-f0c1a1666f69}</t>
  </si>
  <si>
    <t>004-03</t>
  </si>
  <si>
    <t>Elektronická kontrola vstupu</t>
  </si>
  <si>
    <t>{a1c92712-4f99-4f3f-a85d-5d015c41fff7}</t>
  </si>
  <si>
    <t>004-04</t>
  </si>
  <si>
    <t>Kabelové trasy slaboproudých rozvodů</t>
  </si>
  <si>
    <t>{b2bcf7ea-1c31-4bcc-a9cb-f3b462b795a0}</t>
  </si>
  <si>
    <t>004-05</t>
  </si>
  <si>
    <t>EPS</t>
  </si>
  <si>
    <t>{0b2359df-8e07-4018-89f1-bfcfcc671c50}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</si>
  <si>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</si>
  <si>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</si>
  <si>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</si>
  <si>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</si>
  <si>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</si>
  <si>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</si>
  <si>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</si>
  <si>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</si>
  <si>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</si>
  <si>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</si>
  <si>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</si>
  <si>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</si>
  <si>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</si>
  <si>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</si>
  <si>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</si>
  <si>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</si>
  <si>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</si>
  <si>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</si>
  <si>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</si>
  <si>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</si>
  <si>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</si>
  <si>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</si>
  <si>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</si>
  <si>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</si>
  <si>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</si>
  <si>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</si>
  <si>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</si>
  <si>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</si>
  <si>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</si>
  <si>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</si>
  <si>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</si>
  <si>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</si>
  <si>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</si>
  <si>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</si>
  <si>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</si>
  <si>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CS ÚRS 2023 01</t>
  </si>
  <si>
    <t>1024</t>
  </si>
  <si>
    <t>1260878942</t>
  </si>
  <si>
    <t>PP</t>
  </si>
  <si>
    <t>Online PSC</t>
  </si>
  <si>
    <t>https://podminky.urs.cz/item/CS_URS_2023_01/012103000</t>
  </si>
  <si>
    <t>VV</t>
  </si>
  <si>
    <t>"zaměření stávajícího stavu"</t>
  </si>
  <si>
    <t>Součet</t>
  </si>
  <si>
    <t>4</t>
  </si>
  <si>
    <t>012303000</t>
  </si>
  <si>
    <t>Geodetické práce po výstavbě</t>
  </si>
  <si>
    <t>1609786222</t>
  </si>
  <si>
    <t>https://podminky.urs.cz/item/CS_URS_2023_01/012303000</t>
  </si>
  <si>
    <t>"zaměření skutečného stavu"</t>
  </si>
  <si>
    <t>3</t>
  </si>
  <si>
    <t>013203000</t>
  </si>
  <si>
    <t>Dokumentace stavby bez rozlišení</t>
  </si>
  <si>
    <t>-1868942451</t>
  </si>
  <si>
    <t>https://podminky.urs.cz/item/CS_URS_2023_01/013203000</t>
  </si>
  <si>
    <t>"Výrobní dodavatelská dokumentace"</t>
  </si>
  <si>
    <t>013254000</t>
  </si>
  <si>
    <t>Dokumentace skutečného provedení stavby</t>
  </si>
  <si>
    <t>-150541139</t>
  </si>
  <si>
    <t>https://podminky.urs.cz/item/CS_URS_2023_01/013254000</t>
  </si>
  <si>
    <t>VRN3</t>
  </si>
  <si>
    <t>Zařízení staveniště</t>
  </si>
  <si>
    <t>030001000</t>
  </si>
  <si>
    <t>-804402341</t>
  </si>
  <si>
    <t>https://podminky.urs.cz/item/CS_URS_2023_01/030001000</t>
  </si>
  <si>
    <t>"náklady na zařízení staveniště, spotřeby energií atd."</t>
  </si>
  <si>
    <t>6</t>
  </si>
  <si>
    <t>034002000</t>
  </si>
  <si>
    <t>Zabezpečení staveniště</t>
  </si>
  <si>
    <t>1835369541</t>
  </si>
  <si>
    <t>https://podminky.urs.cz/item/CS_URS_2023_01/034002000</t>
  </si>
  <si>
    <t>"výstražné pásky, tabulky atd."</t>
  </si>
  <si>
    <t>VRN4</t>
  </si>
  <si>
    <t>Inženýrská činnost</t>
  </si>
  <si>
    <t>7</t>
  </si>
  <si>
    <t>043002000</t>
  </si>
  <si>
    <t>Zkoušky a ostatní měření</t>
  </si>
  <si>
    <t>277276581</t>
  </si>
  <si>
    <t>https://podminky.urs.cz/item/CS_URS_2023_01/043002000</t>
  </si>
  <si>
    <t>"veškeré potřebné zkoušky, kontroly a revize potřebné pro dokončení díla"</t>
  </si>
  <si>
    <t xml:space="preserve">"revize elektro, kotvení výplní otvorů,  podkladních povrchů atd."</t>
  </si>
  <si>
    <t>8</t>
  </si>
  <si>
    <t>045203000</t>
  </si>
  <si>
    <t>Kompletační činnost</t>
  </si>
  <si>
    <t>-572146255</t>
  </si>
  <si>
    <t>https://podminky.urs.cz/item/CS_URS_2023_01/045203000</t>
  </si>
  <si>
    <t>9</t>
  </si>
  <si>
    <t>045303000</t>
  </si>
  <si>
    <t>Koordinační činnost</t>
  </si>
  <si>
    <t>-1702975629</t>
  </si>
  <si>
    <t>https://podminky.urs.cz/item/CS_URS_2023_01/045303000</t>
  </si>
  <si>
    <t>VRN7</t>
  </si>
  <si>
    <t>Provozní vlivy</t>
  </si>
  <si>
    <t>10</t>
  </si>
  <si>
    <t>071103000</t>
  </si>
  <si>
    <t>Provoz investora</t>
  </si>
  <si>
    <t>1462710618</t>
  </si>
  <si>
    <t>https://podminky.urs.cz/item/CS_URS_2023_01/071103000</t>
  </si>
  <si>
    <t>001 - Stavební část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</si>
  <si>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</si>
  <si>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</si>
  <si>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</si>
  <si>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</si>
  <si>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</si>
  <si>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</si>
  <si>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735 - Ústřední vytápění - otopná tělesa</t>
  </si>
  <si>
    <t xml:space="preserve">    763 - Konstrukce suché výstavby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</si>
  <si>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</si>
  <si>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</si>
  <si>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</si>
  <si>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</si>
  <si>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</si>
  <si>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</si>
  <si>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Úpravy povrchů, podlahy a osazování výplní</t>
  </si>
  <si>
    <t>612131121</t>
  </si>
  <si>
    <t>Penetrační disperzní nátěr vnitřních stěn nanášený ručně</t>
  </si>
  <si>
    <t>m2</t>
  </si>
  <si>
    <t>-347976312</t>
  </si>
  <si>
    <t>Podkladní a spojovací vrstva vnitřních omítaných ploch penetrace disperzní nanášená ručně stěn</t>
  </si>
  <si>
    <t>https://podminky.urs.cz/item/CS_URS_2023_01/612131121</t>
  </si>
  <si>
    <t>"dle výkresu 101 a TZ"</t>
  </si>
  <si>
    <t>"Úpravy stěn"</t>
  </si>
  <si>
    <t>3*(3,72+5,9*2-1,4-0,27+0,5*2)-0,98*2,96-1,49*1,98+0,25*(2,96*2+0,98+1,49)</t>
  </si>
  <si>
    <t>612135011</t>
  </si>
  <si>
    <t>Vyrovnání podkladu vnitřních stěn tmelem tl do 2 mm</t>
  </si>
  <si>
    <t>1463286542</t>
  </si>
  <si>
    <t>Vyrovnání nerovností podkladu vnitřních omítaných ploch tmelem, tloušťky do 2 mm stěn</t>
  </si>
  <si>
    <t>https://podminky.urs.cz/item/CS_URS_2023_01/612135011</t>
  </si>
  <si>
    <t>612135095</t>
  </si>
  <si>
    <t>Příplatek k vyrovnání vnitřních stěn tmelem za každý dalších 1 mm tl</t>
  </si>
  <si>
    <t>1989721546</t>
  </si>
  <si>
    <t>Vyrovnání nerovností podkladu vnitřních omítaných ploch Příplatek k ceně za každý další 1 mm tloušťky podkladní vrstvy přes 2 mm tmelem stěn</t>
  </si>
  <si>
    <t>https://podminky.urs.cz/item/CS_URS_2023_01/612135095</t>
  </si>
  <si>
    <t>(3*(3,72+5,9*2-1,4-0,27+0,5*2)-0,98*2,96-1,49*1,98+0,25*(2,96*2+0,98+1,49))*3</t>
  </si>
  <si>
    <t>612142001</t>
  </si>
  <si>
    <t>Potažení vnitřních stěn sklovláknitým pletivem vtlačeným do tenkovrstvé hmoty</t>
  </si>
  <si>
    <t>-1184399710</t>
  </si>
  <si>
    <t>Potažení vnitřních ploch pletivem v ploše nebo pruzích, na plném podkladu sklovláknitým vtlačením do tmelu stěn</t>
  </si>
  <si>
    <t>https://podminky.urs.cz/item/CS_URS_2023_01/612142001</t>
  </si>
  <si>
    <t>612311131a</t>
  </si>
  <si>
    <t>Potažení vnitřních stěn vápenným štukem tloušťky 4 mm</t>
  </si>
  <si>
    <t>-1742143678</t>
  </si>
  <si>
    <t>Potažení vnitřních ploch štukem tloušťky 4 mm svislých konstrukcí stěn</t>
  </si>
  <si>
    <t>612315411</t>
  </si>
  <si>
    <t>Oprava vnitřní vápenné hladké omítky stěn v rozsahu plochy do 10 %</t>
  </si>
  <si>
    <t>-1736366840</t>
  </si>
  <si>
    <t>Oprava vápenné omítky vnitřních ploch hladké, tloušťky do 20 mm stěn, v rozsahu opravované plochy do 10%</t>
  </si>
  <si>
    <t>https://podminky.urs.cz/item/CS_URS_2023_01/612315411</t>
  </si>
  <si>
    <t>619991001</t>
  </si>
  <si>
    <t>Zakrytí podlah fólií přilepenou lepící páskou</t>
  </si>
  <si>
    <t>-1580293522</t>
  </si>
  <si>
    <t>Zakrytí vnitřních ploch před znečištěním včetně pozdějšího odkrytí podlah fólií přilepenou lepící páskou</t>
  </si>
  <si>
    <t>https://podminky.urs.cz/item/CS_URS_2023_01/619991001</t>
  </si>
  <si>
    <t>619991011</t>
  </si>
  <si>
    <t>Obalení konstrukcí a prvků fólií přilepenou lepící páskou</t>
  </si>
  <si>
    <t>-1558085717</t>
  </si>
  <si>
    <t>Zakrytí vnitřních ploch před znečištěním včetně pozdějšího odkrytí konstrukcí a prvků obalením fólií a přelepením páskou</t>
  </si>
  <si>
    <t>https://podminky.urs.cz/item/CS_URS_2023_01/619991011</t>
  </si>
  <si>
    <t>0,98*2,96+1,49*1,98+2,2*1,97+2*1,97</t>
  </si>
  <si>
    <t>619995001</t>
  </si>
  <si>
    <t>Začištění omítek kolem oken, dveří, podlah nebo obkladů</t>
  </si>
  <si>
    <t>m</t>
  </si>
  <si>
    <t>-1262108890</t>
  </si>
  <si>
    <t>Začištění omítek (s dodáním hmot) kolem oken, dveří, podlah, obkladů apod.</t>
  </si>
  <si>
    <t>https://podminky.urs.cz/item/CS_URS_2023_01/619995001</t>
  </si>
  <si>
    <t>"dle výkresu číslo 101 a technické zprávy"</t>
  </si>
  <si>
    <t>"napojení nových a stáv. omítek"</t>
  </si>
  <si>
    <t>3*2</t>
  </si>
  <si>
    <t>632451415</t>
  </si>
  <si>
    <t>Potěr pískocementový tl do 10 mm tř. C 20 běžný</t>
  </si>
  <si>
    <t>-72820543</t>
  </si>
  <si>
    <t>Potěr pískocementový běžný tl. do 10 mm tř. C 20</t>
  </si>
  <si>
    <t>https://podminky.urs.cz/item/CS_URS_2023_01/632451415</t>
  </si>
  <si>
    <t>"skladba S1"</t>
  </si>
  <si>
    <t>5,5</t>
  </si>
  <si>
    <t>Ostatní konstrukce a práce, bourání</t>
  </si>
  <si>
    <t>11</t>
  </si>
  <si>
    <t>949101111</t>
  </si>
  <si>
    <t>Lešení pomocné pro objekty pozemních staveb s lešeňovou podlahou v do 1,9 m zatížení do 150 kg/m2</t>
  </si>
  <si>
    <t>400799275</t>
  </si>
  <si>
    <t>Lešení pomocné pracovní pro objekty pozemních staveb pro zatížení do 150 kg/m2, o výšce lešeňové podlahy do 1,9 m</t>
  </si>
  <si>
    <t>https://podminky.urs.cz/item/CS_URS_2023_01/949101111</t>
  </si>
  <si>
    <t>20</t>
  </si>
  <si>
    <t>12</t>
  </si>
  <si>
    <t>952901111</t>
  </si>
  <si>
    <t>Vyčištění budov bytové a občanské výstavby při výšce podlaží do 4 m</t>
  </si>
  <si>
    <t>-990926485</t>
  </si>
  <si>
    <t>Vyčištění budov nebo objektů před předáním do užívání budov bytové nebo občanské výstavby, světlé výšky podlaží do 4 m</t>
  </si>
  <si>
    <t>https://podminky.urs.cz/item/CS_URS_2023_01/952901111</t>
  </si>
  <si>
    <t>20+50</t>
  </si>
  <si>
    <t>13</t>
  </si>
  <si>
    <t>962031132</t>
  </si>
  <si>
    <t>Bourání příček z cihel pálených na MVC tl do 100 mm</t>
  </si>
  <si>
    <t>-70500129</t>
  </si>
  <si>
    <t>Bourání příček z cihel, tvárnic nebo příčkovek z cihel pálených, plných nebo dutých na maltu vápennou nebo vápenocementovou, tl. do 100 mm</t>
  </si>
  <si>
    <t>https://podminky.urs.cz/item/CS_URS_2023_01/962031132</t>
  </si>
  <si>
    <t>3,41*(0,38+0,785)</t>
  </si>
  <si>
    <t>14</t>
  </si>
  <si>
    <t>965045112</t>
  </si>
  <si>
    <t>Bourání potěrů cementových nebo pískocementových tl do 50 mm pl do 4 m2</t>
  </si>
  <si>
    <t>-1610088689</t>
  </si>
  <si>
    <t>Bourání potěrů tl. do 50 mm cementových nebo pískocementových, plochy do 4 m2</t>
  </si>
  <si>
    <t>https://podminky.urs.cz/item/CS_URS_2023_01/965045112</t>
  </si>
  <si>
    <t>"odstranění rozvolněných částí podkladního potěru"</t>
  </si>
  <si>
    <t>9-R1</t>
  </si>
  <si>
    <t>D+M Hasicí přístroj práškový - vč. osazení na stěnu</t>
  </si>
  <si>
    <t>kus</t>
  </si>
  <si>
    <t>-331370314</t>
  </si>
  <si>
    <t>16</t>
  </si>
  <si>
    <t>9-SV</t>
  </si>
  <si>
    <t>Stavební výpomoce pro profese</t>
  </si>
  <si>
    <t>hod</t>
  </si>
  <si>
    <t>1816870911</t>
  </si>
  <si>
    <t>"neoceněné v ostatních položkách"</t>
  </si>
  <si>
    <t>997</t>
  </si>
  <si>
    <t>Přesun sutě</t>
  </si>
  <si>
    <t>17</t>
  </si>
  <si>
    <t>997013214</t>
  </si>
  <si>
    <t>Vnitrostaveništní doprava suti a vybouraných hmot pro budovy v přes 12 do 15 m ručně</t>
  </si>
  <si>
    <t>t</t>
  </si>
  <si>
    <t>403616800</t>
  </si>
  <si>
    <t>Vnitrostaveništní doprava suti a vybouraných hmot vodorovně do 50 m svisle ručně pro budovy a haly výšky přes 12 do 15 m</t>
  </si>
  <si>
    <t>https://podminky.urs.cz/item/CS_URS_2023_01/997013214</t>
  </si>
  <si>
    <t>18</t>
  </si>
  <si>
    <t>997013501</t>
  </si>
  <si>
    <t>Odvoz suti a vybouraných hmot na skládku nebo meziskládku do 1 km se složením</t>
  </si>
  <si>
    <t>-61279055</t>
  </si>
  <si>
    <t>Odvoz suti a vybouraných hmot na skládku nebo meziskládku se složením, na vzdálenost do 1 km</t>
  </si>
  <si>
    <t>https://podminky.urs.cz/item/CS_URS_2023_01/997013501</t>
  </si>
  <si>
    <t>19</t>
  </si>
  <si>
    <t>997013509</t>
  </si>
  <si>
    <t>Příplatek k odvozu suti a vybouraných hmot na skládku ZKD 1 km přes 1 km</t>
  </si>
  <si>
    <t>1267340065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</si>
  <si>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</si>
  <si>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</si>
  <si>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1,123*19 'Přepočtené koeficientem množství</t>
  </si>
  <si>
    <t>997013601</t>
  </si>
  <si>
    <t>Poplatek za uložení na skládce (skládkovné) stavebního odpadu betonového kód odpadu 17 01 01</t>
  </si>
  <si>
    <t>1235145201</t>
  </si>
  <si>
    <t>Poplatek za uložení stavebního odpadu na skládce (skládkovné) z prostého betonu zatříděného do Katalogu odpadů pod kódem 17 01 01</t>
  </si>
  <si>
    <t>https://podminky.urs.cz/item/CS_URS_2023_01/997013601</t>
  </si>
  <si>
    <t>997013603</t>
  </si>
  <si>
    <t>Poplatek za uložení na skládce (skládkovné) stavebního odpadu cihelného kód odpadu 17 01 02</t>
  </si>
  <si>
    <t>-1598378882</t>
  </si>
  <si>
    <t>Poplatek za uložení stavebního odpadu na skládce (skládkovné) cihelného zatříděného do Katalogu odpadů pod kódem 17 01 02</t>
  </si>
  <si>
    <t>https://podminky.urs.cz/item/CS_URS_2023_01/997013603</t>
  </si>
  <si>
    <t>22</t>
  </si>
  <si>
    <t>997013631</t>
  </si>
  <si>
    <t>Poplatek za uložení na skládce (skládkovné) stavebního odpadu směsného kód odpadu 17 09 04</t>
  </si>
  <si>
    <t>1016837857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</si>
  <si>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</si>
  <si>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</si>
  <si>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1,123-0,495-0,52-0,018</t>
  </si>
  <si>
    <t>23</t>
  </si>
  <si>
    <t>997013813</t>
  </si>
  <si>
    <t>Poplatek za uložení na skládce (skládkovné) stavebního odpadu z plastických hmot kód odpadu 17 02 03</t>
  </si>
  <si>
    <t>1042839081</t>
  </si>
  <si>
    <t>Poplatek za uložení stavebního odpadu na skládce (skládkovné) z plastických hmot zatříděného do Katalogu odpadů pod kódem 17 02 03</t>
  </si>
  <si>
    <t>https://podminky.urs.cz/item/CS_URS_2023_01/997013813</t>
  </si>
  <si>
    <t>998</t>
  </si>
  <si>
    <t>Přesun hmot</t>
  </si>
  <si>
    <t>24</t>
  </si>
  <si>
    <t>998018003</t>
  </si>
  <si>
    <t>Přesun hmot ruční pro budovy v přes 12 do 24 m</t>
  </si>
  <si>
    <t>-1694516366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</si>
  <si>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</si>
  <si>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https://podminky.urs.cz/item/CS_URS_2023_01/998018003</t>
  </si>
  <si>
    <t>PSV</t>
  </si>
  <si>
    <t>Práce a dodávky PSV</t>
  </si>
  <si>
    <t>735</t>
  </si>
  <si>
    <t>Ústřední vytápění - otopná tělesa</t>
  </si>
  <si>
    <t>25</t>
  </si>
  <si>
    <t>735-R1</t>
  </si>
  <si>
    <t>Demontáž otopného tělesa 1200x600mm vč. zaslepení potrubí, vypuštění a opětovného napuštění systému</t>
  </si>
  <si>
    <t>1017373553</t>
  </si>
  <si>
    <t>"vč. uskladnění po dobu výstavby"</t>
  </si>
  <si>
    <t>26</t>
  </si>
  <si>
    <t>735-R2</t>
  </si>
  <si>
    <t>Zpětná montáž otopného tělesa 1200x600mm vč. opětovného napuštění systému, zrušení zaslepení</t>
  </si>
  <si>
    <t>186838075</t>
  </si>
  <si>
    <t>27</t>
  </si>
  <si>
    <t>998735203</t>
  </si>
  <si>
    <t>Přesun hmot procentní pro otopná tělesa v objektech v přes 12 do 24 m</t>
  </si>
  <si>
    <t>%</t>
  </si>
  <si>
    <t>830609566</t>
  </si>
  <si>
    <t>Přesun hmot pro otopná tělesa stanovený procentní sazbou (%) z ceny vodorovná dopravní vzdálenost do 50 m v objektech výšky přes 12 do 24 m</t>
  </si>
  <si>
    <t>https://podminky.urs.cz/item/CS_URS_2023_01/998735203</t>
  </si>
  <si>
    <t>763</t>
  </si>
  <si>
    <t>Konstrukce suché výstavby</t>
  </si>
  <si>
    <t>28</t>
  </si>
  <si>
    <t>763111411</t>
  </si>
  <si>
    <t>SDK příčka tl 100 mm profil CW+UW 50 desky 2xA 12,5 s izolací EI 60 Rw do 51 dB</t>
  </si>
  <si>
    <t>2081738384</t>
  </si>
  <si>
    <t>Příčka ze sádrokartonových desek s nosnou konstrukcí z jednoduchých ocelových profilů UW, CW dvojitě opláštěná deskami standardními A tl. 2 x 12,5 mm s izolací, EI 60, příčka tl. 100 mm, profil 50, Rw do 51 dB</t>
  </si>
  <si>
    <t>https://podminky.urs.cz/item/CS_URS_2023_01/763111411</t>
  </si>
  <si>
    <t>"2x12,5RB+CW50+MV50+2x12,5RB"</t>
  </si>
  <si>
    <t>1,06*2</t>
  </si>
  <si>
    <t>29</t>
  </si>
  <si>
    <t>763111717</t>
  </si>
  <si>
    <t>SDK příčka základní penetrační nátěr (oboustranně)</t>
  </si>
  <si>
    <t>1334682841</t>
  </si>
  <si>
    <t>Příčka ze sádrokartonových desek ostatní konstrukce a práce na příčkách ze sádrokartonových desek základní penetrační nátěr (oboustranný)</t>
  </si>
  <si>
    <t>https://podminky.urs.cz/item/CS_URS_2023_01/763111717</t>
  </si>
  <si>
    <t>30</t>
  </si>
  <si>
    <t>763111751</t>
  </si>
  <si>
    <t>Příplatek k SDK příčce za plochu do 6 m2 jednotlivě</t>
  </si>
  <si>
    <t>1060005216</t>
  </si>
  <si>
    <t>Příčka ze sádrokartonových desek Příplatek k cenám za plochu do 6 m2 jednotlivě</t>
  </si>
  <si>
    <t>https://podminky.urs.cz/item/CS_URS_2023_01/763111751</t>
  </si>
  <si>
    <t>31</t>
  </si>
  <si>
    <t>763121465</t>
  </si>
  <si>
    <t>SDK stěna předsazená CW50, desky 2x12,5mm s izolací tl.50mm</t>
  </si>
  <si>
    <t>1829206475</t>
  </si>
  <si>
    <t>https://podminky.urs.cz/item/CS_URS_2023_01/763121465</t>
  </si>
  <si>
    <t>"2x12,5RB+CW50+MV50"</t>
  </si>
  <si>
    <t>3,41*(0,65+1,4+0,27)</t>
  </si>
  <si>
    <t>32</t>
  </si>
  <si>
    <t>763121712</t>
  </si>
  <si>
    <t>SDK stěna předsazená zalomení</t>
  </si>
  <si>
    <t>508340724</t>
  </si>
  <si>
    <t>Stěna předsazená ze sádrokartonových desek ostatní konstrukce a práce na předsazených stěnách ze sádrokartonových desek zalomení stěny</t>
  </si>
  <si>
    <t>https://podminky.urs.cz/item/CS_URS_2023_01/763121712</t>
  </si>
  <si>
    <t>3,41*2</t>
  </si>
  <si>
    <t>33</t>
  </si>
  <si>
    <t>763121714</t>
  </si>
  <si>
    <t>SDK stěna předsazená základní penetrační nátěr</t>
  </si>
  <si>
    <t>-492956082</t>
  </si>
  <si>
    <t>Stěna předsazená ze sádrokartonových desek ostatní konstrukce a práce na předsazených stěnách ze sádrokartonových desek základní penetrační nátěr</t>
  </si>
  <si>
    <t>https://podminky.urs.cz/item/CS_URS_2023_01/763121714</t>
  </si>
  <si>
    <t>34</t>
  </si>
  <si>
    <t>763131411</t>
  </si>
  <si>
    <t>SDK podhled desky 1xA 12,5 bez izolace dvouvrstvá spodní kce profil CD+UD</t>
  </si>
  <si>
    <t>-142636654</t>
  </si>
  <si>
    <t>Podhled ze sádrokartonových desek dvouvrstvá zavěšená spodní konstrukce z ocelových profilů CD, UD jednoduše opláštěná deskou standardní A, tl. 12,5 mm, bez izolace</t>
  </si>
  <si>
    <t>https://podminky.urs.cz/item/CS_URS_2023_01/763131411</t>
  </si>
  <si>
    <t>"SDK přechod podhledu"</t>
  </si>
  <si>
    <t>0,27*3,07</t>
  </si>
  <si>
    <t>35</t>
  </si>
  <si>
    <t>763131712</t>
  </si>
  <si>
    <t>SDK podhled napojení na jiný druh podhledu</t>
  </si>
  <si>
    <t>-647126687</t>
  </si>
  <si>
    <t>Podhled ze sádrokartonových desek ostatní práce a konstrukce na podhledech ze sádrokartonových desek napojení na jiný druh podhledu</t>
  </si>
  <si>
    <t>https://podminky.urs.cz/item/CS_URS_2023_01/763131712</t>
  </si>
  <si>
    <t>3,07*2</t>
  </si>
  <si>
    <t>36</t>
  </si>
  <si>
    <t>763131714</t>
  </si>
  <si>
    <t>SDK podhled základní penetrační nátěr</t>
  </si>
  <si>
    <t>-1486700099</t>
  </si>
  <si>
    <t>Podhled ze sádrokartonových desek ostatní práce a konstrukce na podhledech ze sádrokartonových desek základní penetrační nátěr</t>
  </si>
  <si>
    <t>https://podminky.urs.cz/item/CS_URS_2023_01/763131714</t>
  </si>
  <si>
    <t>37</t>
  </si>
  <si>
    <t>763131761</t>
  </si>
  <si>
    <t>Příplatek k SDK podhledu za plochu do 3 m2 jednotlivě</t>
  </si>
  <si>
    <t>-619841863</t>
  </si>
  <si>
    <t>Podhled ze sádrokartonových desek Příplatek k cenám za plochu do 3 m2 jednotlivě</t>
  </si>
  <si>
    <t>https://podminky.urs.cz/item/CS_URS_2023_01/763131761</t>
  </si>
  <si>
    <t>38</t>
  </si>
  <si>
    <t>763131765</t>
  </si>
  <si>
    <t>Příplatek k SDK podhledu za výšku zavěšení přes 0,5 do 1,0 m</t>
  </si>
  <si>
    <t>-521419812</t>
  </si>
  <si>
    <t>Podhled ze sádrokartonových desek Příplatek k cenám za výšku zavěšení přes 0,5 do 1,0 m</t>
  </si>
  <si>
    <t>https://podminky.urs.cz/item/CS_URS_2023_01/763131765</t>
  </si>
  <si>
    <t>39</t>
  </si>
  <si>
    <t>763132811</t>
  </si>
  <si>
    <t>Demontáž desek jednoduché opláštění SDK podhled</t>
  </si>
  <si>
    <t>-2138590651</t>
  </si>
  <si>
    <t>Demontáž podhledu nebo samostatného požárního předělu ze sádrokartonových desek desek, opláštění jednoduché</t>
  </si>
  <si>
    <t>https://podminky.urs.cz/item/CS_URS_2023_01/763132811</t>
  </si>
  <si>
    <t>"demontáž stáv. podhledu - SDK přechodu"</t>
  </si>
  <si>
    <t>0,27*3,72</t>
  </si>
  <si>
    <t>40</t>
  </si>
  <si>
    <t>998763102</t>
  </si>
  <si>
    <t>Přesun hmot tonážní pro dřevostavby v objektech v přes 12 do 24 m</t>
  </si>
  <si>
    <t>-1557131056</t>
  </si>
  <si>
    <t>Přesun hmot pro dřevostavby stanovený z hmotnosti přesunovaného materiálu vodorovná dopravní vzdálenost do 50 m v objektech výšky přes 12 do 24 m</t>
  </si>
  <si>
    <t>https://podminky.urs.cz/item/CS_URS_2023_01/998763102</t>
  </si>
  <si>
    <t>41</t>
  </si>
  <si>
    <t>998763181</t>
  </si>
  <si>
    <t>Příplatek k přesunu hmot tonážní pro 763 dřevostavby prováděný bez použití mechanizace</t>
  </si>
  <si>
    <t>350413415</t>
  </si>
  <si>
    <t>Přesun hmot pro dřevostavby stanovený z hmotnosti přesunovaného materiálu Příplatek k ceně za přesun prováděný bez použití mechanizace pro jakoukoliv výšku objektu</t>
  </si>
  <si>
    <t>https://podminky.urs.cz/item/CS_URS_2023_01/998763181</t>
  </si>
  <si>
    <t>767</t>
  </si>
  <si>
    <t>Konstrukce zámečnické</t>
  </si>
  <si>
    <t>42</t>
  </si>
  <si>
    <t>767581801</t>
  </si>
  <si>
    <t>Demontáž podhledu kazet</t>
  </si>
  <si>
    <t>1401155178</t>
  </si>
  <si>
    <t>Demontáž podhledů kazet</t>
  </si>
  <si>
    <t>https://podminky.urs.cz/item/CS_URS_2023_01/767581801</t>
  </si>
  <si>
    <t>"demontáž stáv. podhledu"</t>
  </si>
  <si>
    <t>43</t>
  </si>
  <si>
    <t>767582800</t>
  </si>
  <si>
    <t>Demontáž roštu podhledu</t>
  </si>
  <si>
    <t>1825418539</t>
  </si>
  <si>
    <t>Demontáž podhledů roštů</t>
  </si>
  <si>
    <t>https://podminky.urs.cz/item/CS_URS_2023_01/767582800</t>
  </si>
  <si>
    <t>44</t>
  </si>
  <si>
    <t>767584151</t>
  </si>
  <si>
    <t>Montáž podhledů kazetových 600x600 mm pl do 10 m2</t>
  </si>
  <si>
    <t>-239533735</t>
  </si>
  <si>
    <t>Montáž kovových podhledů kazetových, z kazet velikosti 600 x 600 mm, plochy do 10 m2</t>
  </si>
  <si>
    <t>https://podminky.urs.cz/item/CS_URS_2023_01/767584151</t>
  </si>
  <si>
    <t>7,5</t>
  </si>
  <si>
    <t>45</t>
  </si>
  <si>
    <t>M</t>
  </si>
  <si>
    <t>553-podhled-kaz</t>
  </si>
  <si>
    <t>Kazetový podhled pro zdravotnická zařízení vč. nosné konstrukce a veškerého příslušenství (dle PD)</t>
  </si>
  <si>
    <t>507895116</t>
  </si>
  <si>
    <t>"pro zdravotnická zařízení - specifikace dle TZ"</t>
  </si>
  <si>
    <t>7,5*1,1</t>
  </si>
  <si>
    <t>46</t>
  </si>
  <si>
    <t>767-T01</t>
  </si>
  <si>
    <t>D+M Hliníková sestava T01 307x341cm vč. dveří, zasklení atd. - dle popisu na výkrese 101</t>
  </si>
  <si>
    <t>-1521812458</t>
  </si>
  <si>
    <t>"dle popisu na výkrese 101 a v technické zprávě"</t>
  </si>
  <si>
    <t>"T01" 1</t>
  </si>
  <si>
    <t>47</t>
  </si>
  <si>
    <t>998767203</t>
  </si>
  <si>
    <t>Přesun hmot procentní pro zámečnické konstrukce v objektech v přes 12 do 24 m</t>
  </si>
  <si>
    <t>-852531472</t>
  </si>
  <si>
    <t>Přesun hmot pro zámečnické konstrukce stanovený procentní sazbou (%) z ceny vodorovná dopravní vzdálenost do 50 m v objektech výšky přes 12 do 24 m</t>
  </si>
  <si>
    <t>https://podminky.urs.cz/item/CS_URS_2023_01/998767203</t>
  </si>
  <si>
    <t>776</t>
  </si>
  <si>
    <t>Podlahy povlakové</t>
  </si>
  <si>
    <t>48</t>
  </si>
  <si>
    <t>776111311</t>
  </si>
  <si>
    <t>Vysátí podkladu povlakových podlah</t>
  </si>
  <si>
    <t>-1599008744</t>
  </si>
  <si>
    <t>Příprava podkladu vysátí podlah</t>
  </si>
  <si>
    <t>https://podminky.urs.cz/item/CS_URS_2023_01/776111311</t>
  </si>
  <si>
    <t>49</t>
  </si>
  <si>
    <t>776121111</t>
  </si>
  <si>
    <t>Vodou ředitelná penetrace savého podkladu povlakových podlah</t>
  </si>
  <si>
    <t>-1043812587</t>
  </si>
  <si>
    <t>Příprava podkladu penetrace vodou ředitelná podlah</t>
  </si>
  <si>
    <t>https://podminky.urs.cz/item/CS_URS_2023_01/776121111</t>
  </si>
  <si>
    <t>"1:5"</t>
  </si>
  <si>
    <t>50</t>
  </si>
  <si>
    <t>776121311</t>
  </si>
  <si>
    <t>188113718</t>
  </si>
  <si>
    <t>https://podminky.urs.cz/item/CS_URS_2023_01/776121311</t>
  </si>
  <si>
    <t>"1:3"</t>
  </si>
  <si>
    <t>51</t>
  </si>
  <si>
    <t>776141121</t>
  </si>
  <si>
    <t>Stěrka podlahová nivelační pro vyrovnání podkladu povlakových podlah pevnosti 30 MPa tl do 3 mm</t>
  </si>
  <si>
    <t>-115205271</t>
  </si>
  <si>
    <t>Příprava podkladu vyrovnání samonivelační stěrkou podlah min.pevnosti 30 MPa, tloušťky do 3 mm</t>
  </si>
  <si>
    <t>https://podminky.urs.cz/item/CS_URS_2023_01/776141121</t>
  </si>
  <si>
    <t>"CT-30-F7-B1,5-RWA20"</t>
  </si>
  <si>
    <t>52</t>
  </si>
  <si>
    <t>776201812</t>
  </si>
  <si>
    <t>Demontáž lepených povlakových podlah s podložkou ručně</t>
  </si>
  <si>
    <t>711770404</t>
  </si>
  <si>
    <t>Demontáž povlakových podlahovin lepených ručně s podložkou</t>
  </si>
  <si>
    <t>https://podminky.urs.cz/item/CS_URS_2023_01/776201812</t>
  </si>
  <si>
    <t>53</t>
  </si>
  <si>
    <t>776221221</t>
  </si>
  <si>
    <t>Lepení elektrostaticky vodivých čtverců z PVC standardním lepidlem</t>
  </si>
  <si>
    <t>219042327</t>
  </si>
  <si>
    <t>Montáž podlahovin z PVC lepením standardním lepidlem ze čtverců elektrostaticky vodivých</t>
  </si>
  <si>
    <t>https://podminky.urs.cz/item/CS_URS_2023_01/776221221</t>
  </si>
  <si>
    <t>"sokly" 0,1*(1,4+0,27+0,65+0,1)</t>
  </si>
  <si>
    <t>54</t>
  </si>
  <si>
    <t>28411045</t>
  </si>
  <si>
    <t>PVC vinyl homogenní elektricky vodivá neválcovaná tl 2,00mm, čtverce 615x615mm, R 0,05-1MΩ, rozměrová stálost 0,05%, otlak do 0,035mm</t>
  </si>
  <si>
    <t>-1763503614</t>
  </si>
  <si>
    <t>5,742*1,1</t>
  </si>
  <si>
    <t>55</t>
  </si>
  <si>
    <t>776410811</t>
  </si>
  <si>
    <t>Odstranění soklíků a lišt pryžových nebo plastových</t>
  </si>
  <si>
    <t>1869060915</t>
  </si>
  <si>
    <t>Demontáž soklíků nebo lišt pryžových nebo plastových</t>
  </si>
  <si>
    <t>https://podminky.urs.cz/item/CS_URS_2023_01/776410811</t>
  </si>
  <si>
    <t>1,5*2+0,38</t>
  </si>
  <si>
    <t>56</t>
  </si>
  <si>
    <t>776411112</t>
  </si>
  <si>
    <t>Montáž obvodových soklíků výšky do 100 mm</t>
  </si>
  <si>
    <t>-1828234590</t>
  </si>
  <si>
    <t>Montáž soklíků lepením obvodových, výšky přes 80 do 100 mm</t>
  </si>
  <si>
    <t>https://podminky.urs.cz/item/CS_URS_2023_01/776411112</t>
  </si>
  <si>
    <t>"sokly" 1,4+0,27+0,65+0,1+1,5</t>
  </si>
  <si>
    <t>57</t>
  </si>
  <si>
    <t>776421111</t>
  </si>
  <si>
    <t>Montáž obvodových lišt lepením</t>
  </si>
  <si>
    <t>-816270040</t>
  </si>
  <si>
    <t>Montáž lišt obvodových lepených</t>
  </si>
  <si>
    <t>https://podminky.urs.cz/item/CS_URS_2023_01/776421111</t>
  </si>
  <si>
    <t>"sokly" (1,4+0,27+0,65+0,1+1,5)*2</t>
  </si>
  <si>
    <t>58</t>
  </si>
  <si>
    <t>28411008</t>
  </si>
  <si>
    <t>lišta soklová PVC 16x60mm</t>
  </si>
  <si>
    <t>463084771</t>
  </si>
  <si>
    <t>3,92*1,1</t>
  </si>
  <si>
    <t>59</t>
  </si>
  <si>
    <t>28411004</t>
  </si>
  <si>
    <t>lišta soklová PVC samolepící 30x30mm</t>
  </si>
  <si>
    <t>-1055175253</t>
  </si>
  <si>
    <t>60</t>
  </si>
  <si>
    <t>776991821</t>
  </si>
  <si>
    <t>Odstranění lepidla ručně z podlah</t>
  </si>
  <si>
    <t>1138801053</t>
  </si>
  <si>
    <t>Ostatní práce odstranění lepidla ručně z podlah</t>
  </si>
  <si>
    <t>https://podminky.urs.cz/item/CS_URS_2023_01/776991821</t>
  </si>
  <si>
    <t>61</t>
  </si>
  <si>
    <t>776-sokl</t>
  </si>
  <si>
    <t>Příplatek za atypické provedení soklu s fabionem (vč. dodávky veškerého potřebného materiálu)</t>
  </si>
  <si>
    <t>bm</t>
  </si>
  <si>
    <t>-1072640043</t>
  </si>
  <si>
    <t>"dle výkresu číslo 102 a výpisu skladeb v technické zprávě"</t>
  </si>
  <si>
    <t>3,92</t>
  </si>
  <si>
    <t>62</t>
  </si>
  <si>
    <t>998776103</t>
  </si>
  <si>
    <t>Přesun hmot tonážní pro podlahy povlakové v objektech v přes 12 do 24 m</t>
  </si>
  <si>
    <t>-1257785364</t>
  </si>
  <si>
    <t>Přesun hmot pro podlahy povlakové stanovený z hmotnosti přesunovaného materiálu vodorovná dopravní vzdálenost do 50 m v objektech výšky přes 12 do 24 m</t>
  </si>
  <si>
    <t>https://podminky.urs.cz/item/CS_URS_2023_01/998776103</t>
  </si>
  <si>
    <t>63</t>
  </si>
  <si>
    <t>998776181</t>
  </si>
  <si>
    <t>Příplatek k přesunu hmot tonážní 776 prováděný bez použití mechanizace</t>
  </si>
  <si>
    <t>2039647628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</si>
  <si>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</si>
  <si>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https://podminky.urs.cz/item/CS_URS_2023_01/998776181</t>
  </si>
  <si>
    <t>783</t>
  </si>
  <si>
    <t>Dokončovací práce - nátěry</t>
  </si>
  <si>
    <t>64</t>
  </si>
  <si>
    <t>783601711</t>
  </si>
  <si>
    <t>Bezoplachové odrezivění potrubí DN do 50 mm</t>
  </si>
  <si>
    <t>566326022</t>
  </si>
  <si>
    <t>Příprava podkladu armatur a kovových potrubí před provedením nátěru potrubí do DN 50 mm odrezivěním, odrezovačem bezoplachovým</t>
  </si>
  <si>
    <t>https://podminky.urs.cz/item/CS_URS_2023_01/783601711</t>
  </si>
  <si>
    <t>65</t>
  </si>
  <si>
    <t>783601715</t>
  </si>
  <si>
    <t>Odmaštění ředidlovým odmašťovačem potrubí DN do 50 mm</t>
  </si>
  <si>
    <t>-2132765546</t>
  </si>
  <si>
    <t>Příprava podkladu armatur a kovových potrubí před provedením nátěru potrubí do DN 50 mm odmaštěním, odmašťovačem ředidlovým</t>
  </si>
  <si>
    <t>https://podminky.urs.cz/item/CS_URS_2023_01/783601715</t>
  </si>
  <si>
    <t>66</t>
  </si>
  <si>
    <t>783614551</t>
  </si>
  <si>
    <t>Základní jednonásobný syntetický nátěr potrubí DN do 50 mm</t>
  </si>
  <si>
    <t>-1527075970</t>
  </si>
  <si>
    <t>Základní nátěr armatur a kovových potrubí jednonásobný potrubí do DN 50 mm syntetický</t>
  </si>
  <si>
    <t>https://podminky.urs.cz/item/CS_URS_2023_01/783614551</t>
  </si>
  <si>
    <t>67</t>
  </si>
  <si>
    <t>783615551</t>
  </si>
  <si>
    <t>Mezinátěr jednonásobný syntetický nátěr potrubí DN do 50 mm</t>
  </si>
  <si>
    <t>-1751602540</t>
  </si>
  <si>
    <t>Mezinátěr armatur a kovových potrubí potrubí do DN 50 mm syntetický standardní</t>
  </si>
  <si>
    <t>https://podminky.urs.cz/item/CS_URS_2023_01/783615551</t>
  </si>
  <si>
    <t>68</t>
  </si>
  <si>
    <t>783617605</t>
  </si>
  <si>
    <t>Krycí jednonásobný syntetický tepelně odolný nátěr potrubí DN do 50 mm</t>
  </si>
  <si>
    <t>24493465</t>
  </si>
  <si>
    <t>Krycí nátěr (email) armatur a kovových potrubí potrubí do DN 50 mm jednonásobný syntetický tepelně odolný</t>
  </si>
  <si>
    <t>https://podminky.urs.cz/item/CS_URS_2023_01/783617605</t>
  </si>
  <si>
    <t>784</t>
  </si>
  <si>
    <t>Dokončovací práce - malby a tapety</t>
  </si>
  <si>
    <t>69</t>
  </si>
  <si>
    <t>784111001</t>
  </si>
  <si>
    <t>Oprášení (ometení ) podkladu v místnostech v do 3,80 m</t>
  </si>
  <si>
    <t>-1499023071</t>
  </si>
  <si>
    <t>Oprášení (ometení) podkladu v místnostech výšky do 3,80 m</t>
  </si>
  <si>
    <t>https://podminky.urs.cz/item/CS_URS_2023_01/784111001</t>
  </si>
  <si>
    <t>3*(5,9*2+3,72+0,5*2)</t>
  </si>
  <si>
    <t>70</t>
  </si>
  <si>
    <t>784111011</t>
  </si>
  <si>
    <t>Obroušení podkladu omítnutého v místnostech v do 3,80 m</t>
  </si>
  <si>
    <t>-1419388648</t>
  </si>
  <si>
    <t>Obroušení podkladu omítky v místnostech výšky do 3,80 m</t>
  </si>
  <si>
    <t>https://podminky.urs.cz/item/CS_URS_2023_01/784111011</t>
  </si>
  <si>
    <t>71</t>
  </si>
  <si>
    <t>784111031</t>
  </si>
  <si>
    <t>Omytí podkladu v místnostech v do 3,80 m</t>
  </si>
  <si>
    <t>-1290542547</t>
  </si>
  <si>
    <t>Omytí podkladu omytí v místnostech výšky do 3,80 m</t>
  </si>
  <si>
    <t>https://podminky.urs.cz/item/CS_URS_2023_01/784111031</t>
  </si>
  <si>
    <t>72</t>
  </si>
  <si>
    <t>784121001</t>
  </si>
  <si>
    <t>Oškrabání malby v mísnostech v do 3,80 m</t>
  </si>
  <si>
    <t>-957596133</t>
  </si>
  <si>
    <t>Oškrabání malby v místnostech výšky do 3,80 m</t>
  </si>
  <si>
    <t>https://podminky.urs.cz/item/CS_URS_2023_01/784121001</t>
  </si>
  <si>
    <t>73</t>
  </si>
  <si>
    <t>784211101</t>
  </si>
  <si>
    <t>Dvojnásobné bílé malby ze směsí za mokra výborně oděruvzdorných v místnostech v do 3,80 m</t>
  </si>
  <si>
    <t>883816457</t>
  </si>
  <si>
    <t>Malby z malířských směsí oděruvzdorných za mokra dvojnásobné, bílé za mokra oděruvzdorné výborně v místnostech výšky do 3,80 m</t>
  </si>
  <si>
    <t>https://podminky.urs.cz/item/CS_URS_2023_01/784211101</t>
  </si>
  <si>
    <t>"SDK"</t>
  </si>
  <si>
    <t>2,12*2+7,911+0,829</t>
  </si>
  <si>
    <t>"zděné stěny"</t>
  </si>
  <si>
    <t>3*(3,72+5,9*2-1,4-0,27+0,5*2)</t>
  </si>
  <si>
    <t>002 -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</si>
  <si>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</si>
  <si>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</si>
  <si>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</si>
  <si>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612135101</t>
  </si>
  <si>
    <t>Hrubá výplň rýh ve stěnách maltou jakékoli šířky rýhy</t>
  </si>
  <si>
    <t>-1246471744</t>
  </si>
  <si>
    <t>Hrubá výplň rýh maltou jakékoli šířky rýhy ve stěnách</t>
  </si>
  <si>
    <t>https://podminky.urs.cz/item/CS_URS_2023_01/612135101</t>
  </si>
  <si>
    <t>"dle výkresu číslo 401 a technické zprávy"</t>
  </si>
  <si>
    <t>"zapravení drážky pro potrubí DN 75"</t>
  </si>
  <si>
    <t>6*0,1</t>
  </si>
  <si>
    <t>"zapravení drážky pro vodovodní potrubí"</t>
  </si>
  <si>
    <t>5*0,12</t>
  </si>
  <si>
    <t>612325111</t>
  </si>
  <si>
    <t>Vápenocementová hladká omítka rýh ve stěnách š do 150 mm</t>
  </si>
  <si>
    <t>-105870969</t>
  </si>
  <si>
    <t>Vápenocementová omítka rýh hladká ve stěnách, šířky rýhy do 150 mm</t>
  </si>
  <si>
    <t>https://podminky.urs.cz/item/CS_URS_2023_01/612325111</t>
  </si>
  <si>
    <t>974031153</t>
  </si>
  <si>
    <t>Vysekání rýh ve zdivu cihelném hl do 100 mm š do 100 mm</t>
  </si>
  <si>
    <t>1761781657</t>
  </si>
  <si>
    <t>Vysekání rýh ve zdivu cihelném na maltu vápennou nebo vápenocementovou do hl. 100 mm a šířky do 100 mm</t>
  </si>
  <si>
    <t>https://podminky.urs.cz/item/CS_URS_2023_01/974031153</t>
  </si>
  <si>
    <t>"drážky pro potrubí DN 75"</t>
  </si>
  <si>
    <t>974031154</t>
  </si>
  <si>
    <t>Vysekání rýh ve zdivu cihelném hl do 100 mm š do 150 mm</t>
  </si>
  <si>
    <t>-1262665555</t>
  </si>
  <si>
    <t>Vysekání rýh ve zdivu cihelném na maltu vápennou nebo vápenocementovou do hl. 100 mm a šířky do 150 mm</t>
  </si>
  <si>
    <t>https://podminky.urs.cz/item/CS_URS_2023_01/974031154</t>
  </si>
  <si>
    <t>"drážky pro potrubí vodovodu"</t>
  </si>
  <si>
    <t>1205608807</t>
  </si>
  <si>
    <t>258371224</t>
  </si>
  <si>
    <t>-21162238</t>
  </si>
  <si>
    <t>0,243*19 'Přepočtené koeficientem množství</t>
  </si>
  <si>
    <t>681290054</t>
  </si>
  <si>
    <t>0,243</t>
  </si>
  <si>
    <t>1591344225</t>
  </si>
  <si>
    <t>721</t>
  </si>
  <si>
    <t>Zdravotechnika - vnitřní kanalizace</t>
  </si>
  <si>
    <t>721174043</t>
  </si>
  <si>
    <t>Potrubí kanalizační z PP připojovací DN 50</t>
  </si>
  <si>
    <t>-1468234844</t>
  </si>
  <si>
    <t>Potrubí z trub polypropylenových připojovací DN 50</t>
  </si>
  <si>
    <t>https://podminky.urs.cz/item/CS_URS_2023_01/721174043</t>
  </si>
  <si>
    <t>"odpadní potrubí vč. tvarovek vedeno v drážce/pod stropem vč. kotevního systému a závěsů, bourání drážek a následného zapravení"</t>
  </si>
  <si>
    <t>"ve zdi" 4</t>
  </si>
  <si>
    <t>721174044</t>
  </si>
  <si>
    <t>Potrubí kanalizační z PP připojovací DN 75</t>
  </si>
  <si>
    <t>-309924661</t>
  </si>
  <si>
    <t>Potrubí z trub polypropylenových připojovací DN 75</t>
  </si>
  <si>
    <t>https://podminky.urs.cz/item/CS_URS_2023_01/721174044</t>
  </si>
  <si>
    <t>"ve zdi" 3</t>
  </si>
  <si>
    <t>"pod stropem" 1</t>
  </si>
  <si>
    <t>721194105</t>
  </si>
  <si>
    <t>Vyvedení a upevnění odpadních výpustek DN 50</t>
  </si>
  <si>
    <t>-938079674</t>
  </si>
  <si>
    <t>Vyměření přípojek na potrubí vyvedení a upevnění odpadních výpustek DN 50</t>
  </si>
  <si>
    <t>https://podminky.urs.cz/item/CS_URS_2023_01/721194105</t>
  </si>
  <si>
    <t>721290111</t>
  </si>
  <si>
    <t>Zkouška těsnosti potrubí kanalizace vodou DN do 125</t>
  </si>
  <si>
    <t>1634819925</t>
  </si>
  <si>
    <t>Zkouška těsnosti kanalizace v objektech vodou do DN 125</t>
  </si>
  <si>
    <t>https://podminky.urs.cz/item/CS_URS_2023_01/721290111</t>
  </si>
  <si>
    <t>4+4</t>
  </si>
  <si>
    <t>721-R2</t>
  </si>
  <si>
    <t xml:space="preserve">Napojení nové kanalizace na stávající </t>
  </si>
  <si>
    <t>-100794573</t>
  </si>
  <si>
    <t>998721103</t>
  </si>
  <si>
    <t>Přesun hmot tonážní pro vnitřní kanalizace v objektech v přes 12 do 24 m</t>
  </si>
  <si>
    <t>223780255</t>
  </si>
  <si>
    <t>Přesun hmot pro vnitřní kanalizace stanovený z hmotnosti přesunovaného materiálu vodorovná dopravní vzdálenost do 50 m v objektech výšky přes 12 do 24 m</t>
  </si>
  <si>
    <t>https://podminky.urs.cz/item/CS_URS_2023_01/998721103</t>
  </si>
  <si>
    <t>998721181</t>
  </si>
  <si>
    <t>Příplatek k přesunu hmot tonážní 721 prováděný bez použití mechanizace</t>
  </si>
  <si>
    <t>-656307564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</si>
  <si>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</si>
  <si>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https://podminky.urs.cz/item/CS_URS_2023_01/998721181</t>
  </si>
  <si>
    <t>722</t>
  </si>
  <si>
    <t>Zdravotechnika - vnitřní vodovod</t>
  </si>
  <si>
    <t>722174002</t>
  </si>
  <si>
    <t>Potrubí vodovodní plastové PPR svar polyfúze PN 16 D 20x2,8 mm</t>
  </si>
  <si>
    <t>-2111879175</t>
  </si>
  <si>
    <t>Potrubí z plastových trubek z polypropylenu PPR svařovaných polyfúzně PN 16 (SDR 7,4) D 20 x 2,8</t>
  </si>
  <si>
    <t>https://podminky.urs.cz/item/CS_URS_2023_01/722174002</t>
  </si>
  <si>
    <t>"vč. kotevního systému, , tvarovek, ventilů, zátek, bourání drážek a následného zapravení"</t>
  </si>
  <si>
    <t>722174003</t>
  </si>
  <si>
    <t>Potrubí vodovodní plastové PPR svar polyfúze PN 16 D 25x3,5 mm</t>
  </si>
  <si>
    <t>1152906466</t>
  </si>
  <si>
    <t>Potrubí z plastových trubek z polypropylenu PPR svařovaných polyfúzně PN 16 (SDR 7,4) D 25 x 3,5</t>
  </si>
  <si>
    <t>https://podminky.urs.cz/item/CS_URS_2023_01/722174003</t>
  </si>
  <si>
    <t>722181241</t>
  </si>
  <si>
    <t>Ochrana vodovodního potrubí přilepenými termoizolačními trubicemi z PE tl přes 13 do 20 mm DN do 22 mm</t>
  </si>
  <si>
    <t>393529301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</si>
  <si>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</si>
  <si>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https://podminky.urs.cz/item/CS_URS_2023_01/722181241</t>
  </si>
  <si>
    <t>722181252</t>
  </si>
  <si>
    <t>Ochrana vodovodního potrubí přilepenými termoizolačními trubicemi z PE tl přes 20 do 25 mm DN přes 22 do 45 mm</t>
  </si>
  <si>
    <t>-1783051241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</si>
  <si>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</si>
  <si>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https://podminky.urs.cz/item/CS_URS_2023_01/722181252</t>
  </si>
  <si>
    <t>722190401</t>
  </si>
  <si>
    <t>Vyvedení a upevnění výpustku DN do 25</t>
  </si>
  <si>
    <t>-307960240</t>
  </si>
  <si>
    <t>Zřízení přípojek na potrubí vyvedení a upevnění výpustek do DN 25</t>
  </si>
  <si>
    <t>https://podminky.urs.cz/item/CS_URS_2023_01/722190401</t>
  </si>
  <si>
    <t>722232073</t>
  </si>
  <si>
    <t>Kohout kulový přímý G 3/4" PN 42 do 185°C 2x vnější závit</t>
  </si>
  <si>
    <t>-891874448</t>
  </si>
  <si>
    <t>Armatury se dvěma závity kulové kohouty PN 42 do 185 °C přímé 2x vnější závit G 3/4"</t>
  </si>
  <si>
    <t>https://podminky.urs.cz/item/CS_URS_2023_01/722232073</t>
  </si>
  <si>
    <t>722232171</t>
  </si>
  <si>
    <t>Kohout kulový rohový G 1/2" PN 42 do 185°C plnoprůtokový s vnějším a vnitřním závitem</t>
  </si>
  <si>
    <t>-1268422508</t>
  </si>
  <si>
    <t>Armatury se dvěma závity kulové kohouty PN 42 do 185 °C rohové plnoprůtokové vnější a vnitřní závit G 1/2"</t>
  </si>
  <si>
    <t>https://podminky.urs.cz/item/CS_URS_2023_01/722232171</t>
  </si>
  <si>
    <t>722290226</t>
  </si>
  <si>
    <t>Zkouška těsnosti vodovodního potrubí závitového DN do 50</t>
  </si>
  <si>
    <t>-1657604425</t>
  </si>
  <si>
    <t>Zkoušky, proplach a desinfekce vodovodního potrubí zkoušky těsnosti vodovodního potrubí závitového do DN 50</t>
  </si>
  <si>
    <t>https://podminky.urs.cz/item/CS_URS_2023_01/722290226</t>
  </si>
  <si>
    <t>10+14</t>
  </si>
  <si>
    <t>722290234</t>
  </si>
  <si>
    <t>Proplach a dezinfekce vodovodního potrubí DN do 80</t>
  </si>
  <si>
    <t>-2116962507</t>
  </si>
  <si>
    <t>Zkoušky, proplach a desinfekce vodovodního potrubí proplach a desinfekce vodovodního potrubí do DN 80</t>
  </si>
  <si>
    <t>https://podminky.urs.cz/item/CS_URS_2023_01/722290234</t>
  </si>
  <si>
    <t>722-R2</t>
  </si>
  <si>
    <t>Napojení nových rozvodů vodovodu na stávající</t>
  </si>
  <si>
    <t>183430490</t>
  </si>
  <si>
    <t>998722103</t>
  </si>
  <si>
    <t>Přesun hmot tonážní pro vnitřní vodovod v objektech v přes 12 do 24 m</t>
  </si>
  <si>
    <t>-852762455</t>
  </si>
  <si>
    <t>Přesun hmot pro vnitřní vodovod stanovený z hmotnosti přesunovaného materiálu vodorovná dopravní vzdálenost do 50 m v objektech výšky přes 12 do 24 m</t>
  </si>
  <si>
    <t>https://podminky.urs.cz/item/CS_URS_2023_01/998722103</t>
  </si>
  <si>
    <t>998722181</t>
  </si>
  <si>
    <t>Příplatek k přesunu hmot tonážní 722 prováděný bez použití mechanizace</t>
  </si>
  <si>
    <t>1830264927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</si>
  <si>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</si>
  <si>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https://podminky.urs.cz/item/CS_URS_2023_01/998722181</t>
  </si>
  <si>
    <t>725</t>
  </si>
  <si>
    <t>Zdravotechnika - zařizovací předměty</t>
  </si>
  <si>
    <t>725980123a</t>
  </si>
  <si>
    <t>Dvířka 30/40 D+M</t>
  </si>
  <si>
    <t>-1027727828</t>
  </si>
  <si>
    <t>Dvířka 30/40</t>
  </si>
  <si>
    <t>725-D</t>
  </si>
  <si>
    <t>D+M Dřez nerezový s odkapem pro zabudování, mycí prostor min.370*350*150mm, vč. osazení, tmelení vč. příslušenství (dle popisu na výkrese 401)</t>
  </si>
  <si>
    <t>1801709452</t>
  </si>
  <si>
    <t>"součástí dodávky:"</t>
  </si>
  <si>
    <t>"1x baterie páková stojánková s napojovacími hadicemi, napojení přes rohové ventily PPR potrubím na stávající rozvody vody"</t>
  </si>
  <si>
    <t>"1x sifon vč. napojení na kanalizaci"</t>
  </si>
  <si>
    <t>"dle výkresu číslo 401"</t>
  </si>
  <si>
    <t>725-UMz</t>
  </si>
  <si>
    <t>D+M Umyvadlo oválné pro zabudování vč. zavěšení, tmelení vč. příslušenství (dle popisu na výkrese 401)</t>
  </si>
  <si>
    <t>2021987300</t>
  </si>
  <si>
    <t>"1x plastový zásobník na papírové ručníky nástěnný"</t>
  </si>
  <si>
    <t>"1x plastový zásobník na mýdlo nástěnný"</t>
  </si>
  <si>
    <t>"1x odpadkový koš plastový"</t>
  </si>
  <si>
    <t>998725203</t>
  </si>
  <si>
    <t>Přesun hmot procentní pro zařizovací předměty v objektech v přes 12 do 24 m</t>
  </si>
  <si>
    <t>2004080764</t>
  </si>
  <si>
    <t>Přesun hmot pro zařizovací předměty stanovený procentní sazbou (%) z ceny vodorovná dopravní vzdálenost do 50 m v objektech výšky přes 12 do 24 m</t>
  </si>
  <si>
    <t>https://podminky.urs.cz/item/CS_URS_2023_01/998725203</t>
  </si>
  <si>
    <t>003 - Elektroinstalace - silnoproud</t>
  </si>
  <si>
    <t xml:space="preserve">    741 - Elektroinstalace - silnoproud</t>
  </si>
  <si>
    <t>-987441014</t>
  </si>
  <si>
    <t>"dle výkresu číslo 301 a technické zprávy"</t>
  </si>
  <si>
    <t>"zapravení drážky pro kabely"</t>
  </si>
  <si>
    <t>70*0,05</t>
  </si>
  <si>
    <t>401639421</t>
  </si>
  <si>
    <t>974031132</t>
  </si>
  <si>
    <t>Vysekání rýh ve zdivu cihelném hl do 50 mm š do 70 mm</t>
  </si>
  <si>
    <t>-1964371003</t>
  </si>
  <si>
    <t>Vysekání rýh ve zdivu cihelném na maltu vápennou nebo vápenocementovou do hl. 50 mm a šířky do 70 mm</t>
  </si>
  <si>
    <t>https://podminky.urs.cz/item/CS_URS_2023_01/974031132</t>
  </si>
  <si>
    <t>"drážky pro kabely"</t>
  </si>
  <si>
    <t>30+40</t>
  </si>
  <si>
    <t>-495061345</t>
  </si>
  <si>
    <t>920977615</t>
  </si>
  <si>
    <t>-404093515</t>
  </si>
  <si>
    <t>0,42*19 'Přepočtené koeficientem množství</t>
  </si>
  <si>
    <t>-130520096</t>
  </si>
  <si>
    <t>-911239016</t>
  </si>
  <si>
    <t>741</t>
  </si>
  <si>
    <t>741122211</t>
  </si>
  <si>
    <t>Montáž kabel Cu plný kulatý žíla 3x1,5 až 6 mm2 uložený volně (např. CYKY)</t>
  </si>
  <si>
    <t>-912360707</t>
  </si>
  <si>
    <t>Montáž kabelů měděných bez ukončení uložených volně nebo v liště plných kulatých (např. CYKY) počtu a průřezu žil 3x1,5 až 6 mm2</t>
  </si>
  <si>
    <t>https://podminky.urs.cz/item/CS_URS_2023_01/741122211</t>
  </si>
  <si>
    <t>"dle výkresu číslo 301"</t>
  </si>
  <si>
    <t>"3Cx1,5"</t>
  </si>
  <si>
    <t>"v SDK" 40</t>
  </si>
  <si>
    <t>"v drážce" 30</t>
  </si>
  <si>
    <t>"3Cx2,5"</t>
  </si>
  <si>
    <t>"v SDK" 120</t>
  </si>
  <si>
    <t>"v drážce" 40</t>
  </si>
  <si>
    <t>34111030</t>
  </si>
  <si>
    <t>kabel instalační jádro Cu plné izolace PVC plášť PVC 450/750V (CYKY) 3x1,5mm2</t>
  </si>
  <si>
    <t>-1386027909</t>
  </si>
  <si>
    <t>40+30</t>
  </si>
  <si>
    <t>34111036</t>
  </si>
  <si>
    <t>kabel instalační jádro Cu plné izolace PVC plášť PVC 450/750V (CYKY) 3x2,5mm2</t>
  </si>
  <si>
    <t>411731450</t>
  </si>
  <si>
    <t>120+40</t>
  </si>
  <si>
    <t>741-R1</t>
  </si>
  <si>
    <t>Demontáž vestavných svítidel v podhledu, vč. odvozu a likvidace</t>
  </si>
  <si>
    <t>-836986181</t>
  </si>
  <si>
    <t>741-R2</t>
  </si>
  <si>
    <t>Demontáž stávajících zásuvek, spínačů, vč. odvozu a likvidace</t>
  </si>
  <si>
    <t>-1461150832</t>
  </si>
  <si>
    <t>741-R3</t>
  </si>
  <si>
    <t>D+M Zásuvka jednonásobná PO (230V, 16A, napojeno z MDO)</t>
  </si>
  <si>
    <t>1480603291</t>
  </si>
  <si>
    <t>"kompletní provedení dle popisu na výkrese číslo 301"</t>
  </si>
  <si>
    <t>741-R4</t>
  </si>
  <si>
    <t>D+M Zásuvka dvojnásobná PO (230V, 16A, napojeno z VDO)</t>
  </si>
  <si>
    <t>-168460399</t>
  </si>
  <si>
    <t>741-R5</t>
  </si>
  <si>
    <t>D+M Silový přívod vč. HOP pro osvětlení kuchyňské linky</t>
  </si>
  <si>
    <t>-854961507</t>
  </si>
  <si>
    <t>741-R6</t>
  </si>
  <si>
    <t>D+M Stropní svítidlo mřížkové vestavné do podhledu pro T8 LED 220V 4x18W</t>
  </si>
  <si>
    <t>2052479593</t>
  </si>
  <si>
    <t>741-R7</t>
  </si>
  <si>
    <t>D+M Stropní svítidlo vestavné kruhové LED do podhledu pr.140-160mm 1xLED 12,5W 230V 3000K</t>
  </si>
  <si>
    <t>55626069</t>
  </si>
  <si>
    <t>741-R8</t>
  </si>
  <si>
    <t>D+M Spínač jednopolový bílý vč. krabice</t>
  </si>
  <si>
    <t>202526818</t>
  </si>
  <si>
    <t>741-R9</t>
  </si>
  <si>
    <t>D+M Spínač dvoupolový bílý vč. krabice</t>
  </si>
  <si>
    <t>-261856618</t>
  </si>
  <si>
    <t>741-R12</t>
  </si>
  <si>
    <t>Vyzkoušení, revize, zaškolení atd.</t>
  </si>
  <si>
    <t>-1443110599</t>
  </si>
  <si>
    <t>741-SV</t>
  </si>
  <si>
    <t>Stavební výpomoce pro silnoproud</t>
  </si>
  <si>
    <t>279872734</t>
  </si>
  <si>
    <t>998741203</t>
  </si>
  <si>
    <t>Přesun hmot procentní pro silnoproud v objektech v přes 12 do 24 m</t>
  </si>
  <si>
    <t>1406090135</t>
  </si>
  <si>
    <t>Přesun hmot pro silnoproud stanovený procentní sazbou (%) z ceny vodorovná dopravní vzdálenost do 50 m v objektech výšky přes 12 do 24 m</t>
  </si>
  <si>
    <t>https://podminky.urs.cz/item/CS_URS_2023_01/998741203</t>
  </si>
  <si>
    <t>004 - Elektroinstalace - slaboproud</t>
  </si>
  <si>
    <t>Soupis:</t>
  </si>
  <si>
    <t>004-01 - Strukturovaná kabeláž</t>
  </si>
  <si>
    <t xml:space="preserve"> </t>
  </si>
  <si>
    <t>SK - Strukturovaná kabeláž</t>
  </si>
  <si>
    <t xml:space="preserve">    D1 - Kabely</t>
  </si>
  <si>
    <t xml:space="preserve">    Ostatní - Ostatní</t>
  </si>
  <si>
    <t xml:space="preserve">    VRN - VRN</t>
  </si>
  <si>
    <t>SK</t>
  </si>
  <si>
    <t>D1</t>
  </si>
  <si>
    <t>Kabely</t>
  </si>
  <si>
    <t>Pol1</t>
  </si>
  <si>
    <t>Instalační kabel Cat.6A STP LSOHFR 550MHz, Euroclass B2ca-s1,d1,a1</t>
  </si>
  <si>
    <t>Pol2</t>
  </si>
  <si>
    <t>10G keystone modul 1xRJ45 Cat.6A EA STP -zapojení v zásuvce</t>
  </si>
  <si>
    <t>ks</t>
  </si>
  <si>
    <t>Pol3</t>
  </si>
  <si>
    <t>Zásuvka Modulo 50 pro 2xRJ45 80x80mm pod omítku bílá šikmá s dvířky</t>
  </si>
  <si>
    <t>Pol4</t>
  </si>
  <si>
    <t>Krabice Modulo 50 80x80mm na omítku bílá výška 40mm</t>
  </si>
  <si>
    <t>Pol5</t>
  </si>
  <si>
    <t>Modulární patch panel neosazený pro 24xRJ45 1U černý</t>
  </si>
  <si>
    <t>Pol6</t>
  </si>
  <si>
    <t>10G keystone modul 1xRJ45 Cat.6A EA STP -zapojení v panelu, včetně vyvázání</t>
  </si>
  <si>
    <t>Pol7</t>
  </si>
  <si>
    <t xml:space="preserve">10G patch kabel Cat.6A STP LSOH šedý  2 m</t>
  </si>
  <si>
    <t>10G patch kabel Cat.6A STP LSOH šedý 2 m</t>
  </si>
  <si>
    <t>Pol8</t>
  </si>
  <si>
    <t xml:space="preserve">10G patch kabel Cat.6A STP LSOH šedý  5 m</t>
  </si>
  <si>
    <t>10G patch kabel Cat.6A STP LSOH šedý 5 m</t>
  </si>
  <si>
    <t>Pol9</t>
  </si>
  <si>
    <t>Certifikační měření kat. 6A vč. protokolu</t>
  </si>
  <si>
    <t>měr.</t>
  </si>
  <si>
    <t>Pol10</t>
  </si>
  <si>
    <t>19' vyvazovací panel 1U černý, 5 x kovový úchyt velký 40 x 80 mm</t>
  </si>
  <si>
    <t>Pol11</t>
  </si>
  <si>
    <t>Uzemnění patch panelu</t>
  </si>
  <si>
    <t>Ostatní</t>
  </si>
  <si>
    <t>Pol12</t>
  </si>
  <si>
    <t>Oživení a parametrizace systému, funkční zkoušky</t>
  </si>
  <si>
    <t>Pol13</t>
  </si>
  <si>
    <t>Koordinace, předání, účast na KD</t>
  </si>
  <si>
    <t>Pol14</t>
  </si>
  <si>
    <t>Dokladová část - certifikáty, prohlášení o shodě, uživatelské příručky</t>
  </si>
  <si>
    <t>Pol15</t>
  </si>
  <si>
    <t>Podružný instalační materiál a pomocné pracovní výkony</t>
  </si>
  <si>
    <t>Pol16</t>
  </si>
  <si>
    <t>Celkem dokumentace - skutečný stav</t>
  </si>
  <si>
    <t>Pol17</t>
  </si>
  <si>
    <t>Celkem doprava, přesun hmot</t>
  </si>
  <si>
    <t>004-02 - IP Kamerový systém</t>
  </si>
  <si>
    <t>KAM - Kamerový systém</t>
  </si>
  <si>
    <t xml:space="preserve">    Technologie KAM - Technologie KAM</t>
  </si>
  <si>
    <t xml:space="preserve">    Ostatní: - Ostatní:</t>
  </si>
  <si>
    <t>KAM</t>
  </si>
  <si>
    <t>Kamerový systém</t>
  </si>
  <si>
    <t>Technologie KAM</t>
  </si>
  <si>
    <t>Pol19</t>
  </si>
  <si>
    <t>IP dome kamera, 4MP, MZVF, 2.8-12mm, WDR 120dB, IR 40m, VA, IP6</t>
  </si>
  <si>
    <t>Ostatní:</t>
  </si>
  <si>
    <t>Pol20</t>
  </si>
  <si>
    <t xml:space="preserve">Koordinace,  předání, účast na KD</t>
  </si>
  <si>
    <t>Pol21</t>
  </si>
  <si>
    <t>Uvedení do trvalého provozu včetně SW nastavení a programování, HW nastavení</t>
  </si>
  <si>
    <t>Pol22</t>
  </si>
  <si>
    <t>Zaškolení a instruktáž osoby uživatele</t>
  </si>
  <si>
    <t>Pol23</t>
  </si>
  <si>
    <t>Pol24</t>
  </si>
  <si>
    <t>Pol25</t>
  </si>
  <si>
    <t>004-03 - Elektronická kontrola vstupu</t>
  </si>
  <si>
    <t>EKV - Elektronická kontrola vstupu</t>
  </si>
  <si>
    <t xml:space="preserve">    Technologie: - Technologie:</t>
  </si>
  <si>
    <t xml:space="preserve">    Kabely: - Kabely:</t>
  </si>
  <si>
    <t>EKV</t>
  </si>
  <si>
    <t>Technologie:</t>
  </si>
  <si>
    <t>Pol27</t>
  </si>
  <si>
    <t>Řídící člen 4 identifikačních stanovišť GCD412 + GCI414</t>
  </si>
  <si>
    <t>Pol28</t>
  </si>
  <si>
    <t>Čtečka karet, rozměry: 4.83 x 10.26 x 2.03 cm, napájení: 5 až 16 V DC, spotřeba: 65 mA, max. 225 mA / 12 V DC, provozní teplota: -35 až +65°C, provozní vlhkost: 5 až 95% bez kondenzace, hmotnost: 90,7 g, frekvence: 13,56 MHz, technologie: iCLASS, MIFARE</t>
  </si>
  <si>
    <t>Pol29</t>
  </si>
  <si>
    <t>Instalační redukce pro montáž čtečky na ko 68- nerez</t>
  </si>
  <si>
    <t>Pol30</t>
  </si>
  <si>
    <t>Konfigurace prvků přístupového systému do SW nadstavby</t>
  </si>
  <si>
    <t>Pol31</t>
  </si>
  <si>
    <t>Zprovoznění technologie, funkční zkoušky</t>
  </si>
  <si>
    <t>Pol32</t>
  </si>
  <si>
    <t>El.otvírač effeff 148 A71 10-24V, automat-otevření dveří pro 1 průchod</t>
  </si>
  <si>
    <t>Pol33</t>
  </si>
  <si>
    <t>Lišta rovná pozinkovaná, rozměr 250x25x3mm</t>
  </si>
  <si>
    <t>Kabely:</t>
  </si>
  <si>
    <t>Pol34</t>
  </si>
  <si>
    <t>instalační kabel Cat.5E FTP LSOHFR B2ca-s1,d1</t>
  </si>
  <si>
    <t>Pol35</t>
  </si>
  <si>
    <t>Kabel SHKFH-R 2 x 2 x 0,8 B2ca -s1,d0,a1</t>
  </si>
  <si>
    <t>Pol36</t>
  </si>
  <si>
    <t>Pol37</t>
  </si>
  <si>
    <t>Pol38</t>
  </si>
  <si>
    <t>Revize</t>
  </si>
  <si>
    <t>Pol39</t>
  </si>
  <si>
    <t>004-04 - Kabelové trasy slaboproudých rozvodů</t>
  </si>
  <si>
    <t>KT - Kabelové trasy</t>
  </si>
  <si>
    <t xml:space="preserve">    Kabelové trasy SLB: - Kabelové trasy SLB:</t>
  </si>
  <si>
    <t>KT</t>
  </si>
  <si>
    <t>Kabelové trasy</t>
  </si>
  <si>
    <t>Kabelové trasy SLB:</t>
  </si>
  <si>
    <t>Pol41</t>
  </si>
  <si>
    <t>HL GRIP1 Úchytka svazku kabelů 42*33*62m + kotva</t>
  </si>
  <si>
    <t>Pol42</t>
  </si>
  <si>
    <t xml:space="preserve">HMP-8 hmoždinková příchytka  + pásek</t>
  </si>
  <si>
    <t>HMP-8 hmoždinková příchytka + pásek</t>
  </si>
  <si>
    <t>Pol43</t>
  </si>
  <si>
    <t>El. instalační trubka 1425 - monoflex - pod omítku vč. vysekání</t>
  </si>
  <si>
    <t>Pol44</t>
  </si>
  <si>
    <t>El. instalační trubka 1420 - monoflex - pod omítku vč. vysekání</t>
  </si>
  <si>
    <t>Pol45</t>
  </si>
  <si>
    <t>Krabice pod omítku přístrojová KP 67/2_KA šedá vč. vysekání</t>
  </si>
  <si>
    <t>Pol46</t>
  </si>
  <si>
    <t>Likvidace stávajících rozvodů</t>
  </si>
  <si>
    <t>Pol47</t>
  </si>
  <si>
    <t>Přesun stávajícího segmentu pacient sestra</t>
  </si>
  <si>
    <t>Pol48</t>
  </si>
  <si>
    <t>Průrazy, podhledy a práce na stávajících trasách a stoupačkách</t>
  </si>
  <si>
    <t>Pol49</t>
  </si>
  <si>
    <t>Protipožární ucpávky - odhad</t>
  </si>
  <si>
    <t>Pol50</t>
  </si>
  <si>
    <t>Pol51</t>
  </si>
  <si>
    <t>Pol52</t>
  </si>
  <si>
    <t>Pol53</t>
  </si>
  <si>
    <t>004-05 - EPS</t>
  </si>
  <si>
    <t xml:space="preserve">    742 - Elektroinstalace - slaboproud</t>
  </si>
  <si>
    <t>742</t>
  </si>
  <si>
    <t>742-R1</t>
  </si>
  <si>
    <t>multisenzorový opto/termo hlásič EPS automatický, vč. odpovídající kabeláže a mont.materiálu , vč.montáže a napojení na stávající okruh EPS</t>
  </si>
  <si>
    <t>-709002261</t>
  </si>
  <si>
    <t>742-R2</t>
  </si>
  <si>
    <t>oživení a funkční zkouška hlásiče EPS, uvedení do provozu nastavením SW a HW, zaškolení uživatele, doklady-revize, certifikát, prohlášení o shodě, příručky</t>
  </si>
  <si>
    <t>980317933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</si>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</sst>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30001000" TargetMode="External" /><Relationship Id="rId6" Type="http://schemas.openxmlformats.org/officeDocument/2006/relationships/hyperlink" Target="https://podminky.urs.cz/item/CS_URS_2023_01/034002000" TargetMode="External" /><Relationship Id="rId7" Type="http://schemas.openxmlformats.org/officeDocument/2006/relationships/hyperlink" Target="https://podminky.urs.cz/item/CS_URS_2023_01/043002000" TargetMode="External" /><Relationship Id="rId8" Type="http://schemas.openxmlformats.org/officeDocument/2006/relationships/hyperlink" Target="https://podminky.urs.cz/item/CS_URS_2023_01/045203000" TargetMode="External" /><Relationship Id="rId9" Type="http://schemas.openxmlformats.org/officeDocument/2006/relationships/hyperlink" Target="https://podminky.urs.cz/item/CS_URS_2023_01/045303000" TargetMode="External" /><Relationship Id="rId10" Type="http://schemas.openxmlformats.org/officeDocument/2006/relationships/hyperlink" Target="https://podminky.urs.cz/item/CS_URS_2023_01/071103000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1121" TargetMode="External" /><Relationship Id="rId2" Type="http://schemas.openxmlformats.org/officeDocument/2006/relationships/hyperlink" Target="https://podminky.urs.cz/item/CS_URS_2023_01/612135011" TargetMode="External" /><Relationship Id="rId3" Type="http://schemas.openxmlformats.org/officeDocument/2006/relationships/hyperlink" Target="https://podminky.urs.cz/item/CS_URS_2023_01/612135095" TargetMode="External" /><Relationship Id="rId4" Type="http://schemas.openxmlformats.org/officeDocument/2006/relationships/hyperlink" Target="https://podminky.urs.cz/item/CS_URS_2023_01/612142001" TargetMode="External" /><Relationship Id="rId5" Type="http://schemas.openxmlformats.org/officeDocument/2006/relationships/hyperlink" Target="https://podminky.urs.cz/item/CS_URS_2023_01/612315411" TargetMode="External" /><Relationship Id="rId6" Type="http://schemas.openxmlformats.org/officeDocument/2006/relationships/hyperlink" Target="https://podminky.urs.cz/item/CS_URS_2023_01/619991001" TargetMode="External" /><Relationship Id="rId7" Type="http://schemas.openxmlformats.org/officeDocument/2006/relationships/hyperlink" Target="https://podminky.urs.cz/item/CS_URS_2023_01/619991011" TargetMode="External" /><Relationship Id="rId8" Type="http://schemas.openxmlformats.org/officeDocument/2006/relationships/hyperlink" Target="https://podminky.urs.cz/item/CS_URS_2023_01/619995001" TargetMode="External" /><Relationship Id="rId9" Type="http://schemas.openxmlformats.org/officeDocument/2006/relationships/hyperlink" Target="https://podminky.urs.cz/item/CS_URS_2023_01/632451415" TargetMode="External" /><Relationship Id="rId10" Type="http://schemas.openxmlformats.org/officeDocument/2006/relationships/hyperlink" Target="https://podminky.urs.cz/item/CS_URS_2023_01/949101111" TargetMode="External" /><Relationship Id="rId11" Type="http://schemas.openxmlformats.org/officeDocument/2006/relationships/hyperlink" Target="https://podminky.urs.cz/item/CS_URS_2023_01/952901111" TargetMode="External" /><Relationship Id="rId12" Type="http://schemas.openxmlformats.org/officeDocument/2006/relationships/hyperlink" Target="https://podminky.urs.cz/item/CS_URS_2023_01/962031132" TargetMode="External" /><Relationship Id="rId13" Type="http://schemas.openxmlformats.org/officeDocument/2006/relationships/hyperlink" Target="https://podminky.urs.cz/item/CS_URS_2023_01/965045112" TargetMode="External" /><Relationship Id="rId14" Type="http://schemas.openxmlformats.org/officeDocument/2006/relationships/hyperlink" Target="https://podminky.urs.cz/item/CS_URS_2023_01/997013214" TargetMode="External" /><Relationship Id="rId15" Type="http://schemas.openxmlformats.org/officeDocument/2006/relationships/hyperlink" Target="https://podminky.urs.cz/item/CS_URS_2023_01/997013501" TargetMode="External" /><Relationship Id="rId16" Type="http://schemas.openxmlformats.org/officeDocument/2006/relationships/hyperlink" Target="https://podminky.urs.cz/item/CS_URS_2023_01/997013509" TargetMode="External" /><Relationship Id="rId17" Type="http://schemas.openxmlformats.org/officeDocument/2006/relationships/hyperlink" Target="https://podminky.urs.cz/item/CS_URS_2023_01/997013601" TargetMode="External" /><Relationship Id="rId18" Type="http://schemas.openxmlformats.org/officeDocument/2006/relationships/hyperlink" Target="https://podminky.urs.cz/item/CS_URS_2023_01/997013603" TargetMode="External" /><Relationship Id="rId19" Type="http://schemas.openxmlformats.org/officeDocument/2006/relationships/hyperlink" Target="https://podminky.urs.cz/item/CS_URS_2023_01/997013631" TargetMode="External" /><Relationship Id="rId20" Type="http://schemas.openxmlformats.org/officeDocument/2006/relationships/hyperlink" Target="https://podminky.urs.cz/item/CS_URS_2023_01/997013813" TargetMode="External" /><Relationship Id="rId21" Type="http://schemas.openxmlformats.org/officeDocument/2006/relationships/hyperlink" Target="https://podminky.urs.cz/item/CS_URS_2023_01/998018003" TargetMode="External" /><Relationship Id="rId22" Type="http://schemas.openxmlformats.org/officeDocument/2006/relationships/hyperlink" Target="https://podminky.urs.cz/item/CS_URS_2023_01/998735203" TargetMode="External" /><Relationship Id="rId23" Type="http://schemas.openxmlformats.org/officeDocument/2006/relationships/hyperlink" Target="https://podminky.urs.cz/item/CS_URS_2023_01/763111411" TargetMode="External" /><Relationship Id="rId24" Type="http://schemas.openxmlformats.org/officeDocument/2006/relationships/hyperlink" Target="https://podminky.urs.cz/item/CS_URS_2023_01/763111717" TargetMode="External" /><Relationship Id="rId25" Type="http://schemas.openxmlformats.org/officeDocument/2006/relationships/hyperlink" Target="https://podminky.urs.cz/item/CS_URS_2023_01/763111751" TargetMode="External" /><Relationship Id="rId26" Type="http://schemas.openxmlformats.org/officeDocument/2006/relationships/hyperlink" Target="https://podminky.urs.cz/item/CS_URS_2023_01/763121465" TargetMode="External" /><Relationship Id="rId27" Type="http://schemas.openxmlformats.org/officeDocument/2006/relationships/hyperlink" Target="https://podminky.urs.cz/item/CS_URS_2023_01/763121712" TargetMode="External" /><Relationship Id="rId28" Type="http://schemas.openxmlformats.org/officeDocument/2006/relationships/hyperlink" Target="https://podminky.urs.cz/item/CS_URS_2023_01/763121714" TargetMode="External" /><Relationship Id="rId29" Type="http://schemas.openxmlformats.org/officeDocument/2006/relationships/hyperlink" Target="https://podminky.urs.cz/item/CS_URS_2023_01/763131411" TargetMode="External" /><Relationship Id="rId30" Type="http://schemas.openxmlformats.org/officeDocument/2006/relationships/hyperlink" Target="https://podminky.urs.cz/item/CS_URS_2023_01/763131712" TargetMode="External" /><Relationship Id="rId31" Type="http://schemas.openxmlformats.org/officeDocument/2006/relationships/hyperlink" Target="https://podminky.urs.cz/item/CS_URS_2023_01/763131714" TargetMode="External" /><Relationship Id="rId32" Type="http://schemas.openxmlformats.org/officeDocument/2006/relationships/hyperlink" Target="https://podminky.urs.cz/item/CS_URS_2023_01/763131761" TargetMode="External" /><Relationship Id="rId33" Type="http://schemas.openxmlformats.org/officeDocument/2006/relationships/hyperlink" Target="https://podminky.urs.cz/item/CS_URS_2023_01/763131765" TargetMode="External" /><Relationship Id="rId34" Type="http://schemas.openxmlformats.org/officeDocument/2006/relationships/hyperlink" Target="https://podminky.urs.cz/item/CS_URS_2023_01/763132811" TargetMode="External" /><Relationship Id="rId35" Type="http://schemas.openxmlformats.org/officeDocument/2006/relationships/hyperlink" Target="https://podminky.urs.cz/item/CS_URS_2023_01/998763102" TargetMode="External" /><Relationship Id="rId36" Type="http://schemas.openxmlformats.org/officeDocument/2006/relationships/hyperlink" Target="https://podminky.urs.cz/item/CS_URS_2023_01/998763181" TargetMode="External" /><Relationship Id="rId37" Type="http://schemas.openxmlformats.org/officeDocument/2006/relationships/hyperlink" Target="https://podminky.urs.cz/item/CS_URS_2023_01/767581801" TargetMode="External" /><Relationship Id="rId38" Type="http://schemas.openxmlformats.org/officeDocument/2006/relationships/hyperlink" Target="https://podminky.urs.cz/item/CS_URS_2023_01/767582800" TargetMode="External" /><Relationship Id="rId39" Type="http://schemas.openxmlformats.org/officeDocument/2006/relationships/hyperlink" Target="https://podminky.urs.cz/item/CS_URS_2023_01/767584151" TargetMode="External" /><Relationship Id="rId40" Type="http://schemas.openxmlformats.org/officeDocument/2006/relationships/hyperlink" Target="https://podminky.urs.cz/item/CS_URS_2023_01/998767203" TargetMode="External" /><Relationship Id="rId41" Type="http://schemas.openxmlformats.org/officeDocument/2006/relationships/hyperlink" Target="https://podminky.urs.cz/item/CS_URS_2023_01/776111311" TargetMode="External" /><Relationship Id="rId42" Type="http://schemas.openxmlformats.org/officeDocument/2006/relationships/hyperlink" Target="https://podminky.urs.cz/item/CS_URS_2023_01/776121111" TargetMode="External" /><Relationship Id="rId43" Type="http://schemas.openxmlformats.org/officeDocument/2006/relationships/hyperlink" Target="https://podminky.urs.cz/item/CS_URS_2023_01/776121311" TargetMode="External" /><Relationship Id="rId44" Type="http://schemas.openxmlformats.org/officeDocument/2006/relationships/hyperlink" Target="https://podminky.urs.cz/item/CS_URS_2023_01/776141121" TargetMode="External" /><Relationship Id="rId45" Type="http://schemas.openxmlformats.org/officeDocument/2006/relationships/hyperlink" Target="https://podminky.urs.cz/item/CS_URS_2023_01/776201812" TargetMode="External" /><Relationship Id="rId46" Type="http://schemas.openxmlformats.org/officeDocument/2006/relationships/hyperlink" Target="https://podminky.urs.cz/item/CS_URS_2023_01/776221221" TargetMode="External" /><Relationship Id="rId47" Type="http://schemas.openxmlformats.org/officeDocument/2006/relationships/hyperlink" Target="https://podminky.urs.cz/item/CS_URS_2023_01/776410811" TargetMode="External" /><Relationship Id="rId48" Type="http://schemas.openxmlformats.org/officeDocument/2006/relationships/hyperlink" Target="https://podminky.urs.cz/item/CS_URS_2023_01/776411112" TargetMode="External" /><Relationship Id="rId49" Type="http://schemas.openxmlformats.org/officeDocument/2006/relationships/hyperlink" Target="https://podminky.urs.cz/item/CS_URS_2023_01/776421111" TargetMode="External" /><Relationship Id="rId50" Type="http://schemas.openxmlformats.org/officeDocument/2006/relationships/hyperlink" Target="https://podminky.urs.cz/item/CS_URS_2023_01/776991821" TargetMode="External" /><Relationship Id="rId51" Type="http://schemas.openxmlformats.org/officeDocument/2006/relationships/hyperlink" Target="https://podminky.urs.cz/item/CS_URS_2023_01/998776103" TargetMode="External" /><Relationship Id="rId52" Type="http://schemas.openxmlformats.org/officeDocument/2006/relationships/hyperlink" Target="https://podminky.urs.cz/item/CS_URS_2023_01/998776181" TargetMode="External" /><Relationship Id="rId53" Type="http://schemas.openxmlformats.org/officeDocument/2006/relationships/hyperlink" Target="https://podminky.urs.cz/item/CS_URS_2023_01/783601711" TargetMode="External" /><Relationship Id="rId54" Type="http://schemas.openxmlformats.org/officeDocument/2006/relationships/hyperlink" Target="https://podminky.urs.cz/item/CS_URS_2023_01/783601715" TargetMode="External" /><Relationship Id="rId55" Type="http://schemas.openxmlformats.org/officeDocument/2006/relationships/hyperlink" Target="https://podminky.urs.cz/item/CS_URS_2023_01/783614551" TargetMode="External" /><Relationship Id="rId56" Type="http://schemas.openxmlformats.org/officeDocument/2006/relationships/hyperlink" Target="https://podminky.urs.cz/item/CS_URS_2023_01/783615551" TargetMode="External" /><Relationship Id="rId57" Type="http://schemas.openxmlformats.org/officeDocument/2006/relationships/hyperlink" Target="https://podminky.urs.cz/item/CS_URS_2023_01/783617605" TargetMode="External" /><Relationship Id="rId58" Type="http://schemas.openxmlformats.org/officeDocument/2006/relationships/hyperlink" Target="https://podminky.urs.cz/item/CS_URS_2023_01/784111001" TargetMode="External" /><Relationship Id="rId59" Type="http://schemas.openxmlformats.org/officeDocument/2006/relationships/hyperlink" Target="https://podminky.urs.cz/item/CS_URS_2023_01/784111011" TargetMode="External" /><Relationship Id="rId60" Type="http://schemas.openxmlformats.org/officeDocument/2006/relationships/hyperlink" Target="https://podminky.urs.cz/item/CS_URS_2023_01/784111031" TargetMode="External" /><Relationship Id="rId61" Type="http://schemas.openxmlformats.org/officeDocument/2006/relationships/hyperlink" Target="https://podminky.urs.cz/item/CS_URS_2023_01/784121001" TargetMode="External" /><Relationship Id="rId62" Type="http://schemas.openxmlformats.org/officeDocument/2006/relationships/hyperlink" Target="https://podminky.urs.cz/item/CS_URS_2023_01/784211101" TargetMode="External" /><Relationship Id="rId6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612325111" TargetMode="External" /><Relationship Id="rId3" Type="http://schemas.openxmlformats.org/officeDocument/2006/relationships/hyperlink" Target="https://podminky.urs.cz/item/CS_URS_2023_01/974031153" TargetMode="External" /><Relationship Id="rId4" Type="http://schemas.openxmlformats.org/officeDocument/2006/relationships/hyperlink" Target="https://podminky.urs.cz/item/CS_URS_2023_01/974031154" TargetMode="External" /><Relationship Id="rId5" Type="http://schemas.openxmlformats.org/officeDocument/2006/relationships/hyperlink" Target="https://podminky.urs.cz/item/CS_URS_2023_01/997013214" TargetMode="External" /><Relationship Id="rId6" Type="http://schemas.openxmlformats.org/officeDocument/2006/relationships/hyperlink" Target="https://podminky.urs.cz/item/CS_URS_2023_01/997013501" TargetMode="External" /><Relationship Id="rId7" Type="http://schemas.openxmlformats.org/officeDocument/2006/relationships/hyperlink" Target="https://podminky.urs.cz/item/CS_URS_2023_01/997013509" TargetMode="External" /><Relationship Id="rId8" Type="http://schemas.openxmlformats.org/officeDocument/2006/relationships/hyperlink" Target="https://podminky.urs.cz/item/CS_URS_2023_01/997013603" TargetMode="External" /><Relationship Id="rId9" Type="http://schemas.openxmlformats.org/officeDocument/2006/relationships/hyperlink" Target="https://podminky.urs.cz/item/CS_URS_2023_01/998018003" TargetMode="External" /><Relationship Id="rId10" Type="http://schemas.openxmlformats.org/officeDocument/2006/relationships/hyperlink" Target="https://podminky.urs.cz/item/CS_URS_2023_01/721174043" TargetMode="External" /><Relationship Id="rId11" Type="http://schemas.openxmlformats.org/officeDocument/2006/relationships/hyperlink" Target="https://podminky.urs.cz/item/CS_URS_2023_01/721174044" TargetMode="External" /><Relationship Id="rId12" Type="http://schemas.openxmlformats.org/officeDocument/2006/relationships/hyperlink" Target="https://podminky.urs.cz/item/CS_URS_2023_01/721194105" TargetMode="External" /><Relationship Id="rId13" Type="http://schemas.openxmlformats.org/officeDocument/2006/relationships/hyperlink" Target="https://podminky.urs.cz/item/CS_URS_2023_01/721290111" TargetMode="External" /><Relationship Id="rId14" Type="http://schemas.openxmlformats.org/officeDocument/2006/relationships/hyperlink" Target="https://podminky.urs.cz/item/CS_URS_2023_01/998721103" TargetMode="External" /><Relationship Id="rId15" Type="http://schemas.openxmlformats.org/officeDocument/2006/relationships/hyperlink" Target="https://podminky.urs.cz/item/CS_URS_2023_01/998721181" TargetMode="External" /><Relationship Id="rId16" Type="http://schemas.openxmlformats.org/officeDocument/2006/relationships/hyperlink" Target="https://podminky.urs.cz/item/CS_URS_2023_01/722174002" TargetMode="External" /><Relationship Id="rId17" Type="http://schemas.openxmlformats.org/officeDocument/2006/relationships/hyperlink" Target="https://podminky.urs.cz/item/CS_URS_2023_01/722174003" TargetMode="External" /><Relationship Id="rId18" Type="http://schemas.openxmlformats.org/officeDocument/2006/relationships/hyperlink" Target="https://podminky.urs.cz/item/CS_URS_2023_01/722181241" TargetMode="External" /><Relationship Id="rId19" Type="http://schemas.openxmlformats.org/officeDocument/2006/relationships/hyperlink" Target="https://podminky.urs.cz/item/CS_URS_2023_01/722181252" TargetMode="External" /><Relationship Id="rId20" Type="http://schemas.openxmlformats.org/officeDocument/2006/relationships/hyperlink" Target="https://podminky.urs.cz/item/CS_URS_2023_01/722190401" TargetMode="External" /><Relationship Id="rId21" Type="http://schemas.openxmlformats.org/officeDocument/2006/relationships/hyperlink" Target="https://podminky.urs.cz/item/CS_URS_2023_01/722232073" TargetMode="External" /><Relationship Id="rId22" Type="http://schemas.openxmlformats.org/officeDocument/2006/relationships/hyperlink" Target="https://podminky.urs.cz/item/CS_URS_2023_01/722232171" TargetMode="External" /><Relationship Id="rId23" Type="http://schemas.openxmlformats.org/officeDocument/2006/relationships/hyperlink" Target="https://podminky.urs.cz/item/CS_URS_2023_01/722290226" TargetMode="External" /><Relationship Id="rId24" Type="http://schemas.openxmlformats.org/officeDocument/2006/relationships/hyperlink" Target="https://podminky.urs.cz/item/CS_URS_2023_01/722290234" TargetMode="External" /><Relationship Id="rId25" Type="http://schemas.openxmlformats.org/officeDocument/2006/relationships/hyperlink" Target="https://podminky.urs.cz/item/CS_URS_2023_01/998722103" TargetMode="External" /><Relationship Id="rId26" Type="http://schemas.openxmlformats.org/officeDocument/2006/relationships/hyperlink" Target="https://podminky.urs.cz/item/CS_URS_2023_01/998722181" TargetMode="External" /><Relationship Id="rId27" Type="http://schemas.openxmlformats.org/officeDocument/2006/relationships/hyperlink" Target="https://podminky.urs.cz/item/CS_URS_2023_01/998725203" TargetMode="External" /><Relationship Id="rId2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612325111" TargetMode="External" /><Relationship Id="rId3" Type="http://schemas.openxmlformats.org/officeDocument/2006/relationships/hyperlink" Target="https://podminky.urs.cz/item/CS_URS_2023_01/974031132" TargetMode="External" /><Relationship Id="rId4" Type="http://schemas.openxmlformats.org/officeDocument/2006/relationships/hyperlink" Target="https://podminky.urs.cz/item/CS_URS_2023_01/997013214" TargetMode="External" /><Relationship Id="rId5" Type="http://schemas.openxmlformats.org/officeDocument/2006/relationships/hyperlink" Target="https://podminky.urs.cz/item/CS_URS_2023_01/997013501" TargetMode="External" /><Relationship Id="rId6" Type="http://schemas.openxmlformats.org/officeDocument/2006/relationships/hyperlink" Target="https://podminky.urs.cz/item/CS_URS_2023_01/997013509" TargetMode="External" /><Relationship Id="rId7" Type="http://schemas.openxmlformats.org/officeDocument/2006/relationships/hyperlink" Target="https://podminky.urs.cz/item/CS_URS_2023_01/997013603" TargetMode="External" /><Relationship Id="rId8" Type="http://schemas.openxmlformats.org/officeDocument/2006/relationships/hyperlink" Target="https://podminky.urs.cz/item/CS_URS_2023_01/998018003" TargetMode="External" /><Relationship Id="rId9" Type="http://schemas.openxmlformats.org/officeDocument/2006/relationships/hyperlink" Target="https://podminky.urs.cz/item/CS_URS_2023_01/741122211" TargetMode="External" /><Relationship Id="rId10" Type="http://schemas.openxmlformats.org/officeDocument/2006/relationships/hyperlink" Target="https://podminky.urs.cz/item/CS_URS_2023_01/998741203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2023/004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budovy C ve 4.n.p. pro zřízení sesterny oddělení interna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Frýdek - Místek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12. 1. 2023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Nemosnice ve Frýdku-Místku,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ROUND(AG55+SUM(AG56:AG59),2)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ROUND(AS55+SUM(AS56:AS59),2)</f>
        <v>0</v>
      </c>
      <c r="AT54" s="107">
        <f>ROUND(SUM(AV54:AW54),2)</f>
        <v>0</v>
      </c>
      <c r="AU54" s="108">
        <f>ROUND(AU55+SUM(AU56:AU59),5)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ROUND(AZ55+SUM(AZ56:AZ59),2)</f>
        <v>0</v>
      </c>
      <c r="BA54" s="107">
        <f>ROUND(BA55+SUM(BA56:BA59),2)</f>
        <v>0</v>
      </c>
      <c r="BB54" s="107">
        <f>ROUND(BB55+SUM(BB56:BB59),2)</f>
        <v>0</v>
      </c>
      <c r="BC54" s="107">
        <f>ROUND(BC55+SUM(BC56:BC59),2)</f>
        <v>0</v>
      </c>
      <c r="BD54" s="109">
        <f>ROUND(BD55+SUM(BD56:BD59),2)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'000 - Vedlejší a ostatní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'000 - Vedlejší a ostatní ...'!P84</f>
        <v>0</v>
      </c>
      <c r="AV55" s="121">
        <f>'000 - Vedlejší a ostatní ...'!J33</f>
        <v>0</v>
      </c>
      <c r="AW55" s="121">
        <f>'000 - Vedlejší a ostatní ...'!J34</f>
        <v>0</v>
      </c>
      <c r="AX55" s="121">
        <f>'000 - Vedlejší a ostatní ...'!J35</f>
        <v>0</v>
      </c>
      <c r="AY55" s="121">
        <f>'000 - Vedlejší a ostatní ...'!J36</f>
        <v>0</v>
      </c>
      <c r="AZ55" s="121">
        <f>'000 - Vedlejší a ostatní ...'!F33</f>
        <v>0</v>
      </c>
      <c r="BA55" s="121">
        <f>'000 - Vedlejší a ostatní ...'!F34</f>
        <v>0</v>
      </c>
      <c r="BB55" s="121">
        <f>'000 - Vedlejší a ostatní ...'!F35</f>
        <v>0</v>
      </c>
      <c r="BC55" s="121">
        <f>'000 - Vedlejší a ostatní ...'!F36</f>
        <v>0</v>
      </c>
      <c r="BD55" s="123">
        <f>'000 - Vedlejší a ostatní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'001 -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'001 - Stavební část'!P91</f>
        <v>0</v>
      </c>
      <c r="AV56" s="121">
        <f>'001 - Stavební část'!J33</f>
        <v>0</v>
      </c>
      <c r="AW56" s="121">
        <f>'001 - Stavební část'!J34</f>
        <v>0</v>
      </c>
      <c r="AX56" s="121">
        <f>'001 - Stavební část'!J35</f>
        <v>0</v>
      </c>
      <c r="AY56" s="121">
        <f>'001 - Stavební část'!J36</f>
        <v>0</v>
      </c>
      <c r="AZ56" s="121">
        <f>'001 - Stavební část'!F33</f>
        <v>0</v>
      </c>
      <c r="BA56" s="121">
        <f>'001 - Stavební část'!F34</f>
        <v>0</v>
      </c>
      <c r="BB56" s="121">
        <f>'001 - Stavební část'!F35</f>
        <v>0</v>
      </c>
      <c r="BC56" s="121">
        <f>'001 - Stavební část'!F36</f>
        <v>0</v>
      </c>
      <c r="BD56" s="123">
        <f>'001 - Stavební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'002 - Zdravotechnika'!J30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'002 - Zdravotechnika'!P88</f>
        <v>0</v>
      </c>
      <c r="AV57" s="121">
        <f>'002 - Zdravotechnika'!J33</f>
        <v>0</v>
      </c>
      <c r="AW57" s="121">
        <f>'002 - Zdravotechnika'!J34</f>
        <v>0</v>
      </c>
      <c r="AX57" s="121">
        <f>'002 - Zdravotechnika'!J35</f>
        <v>0</v>
      </c>
      <c r="AY57" s="121">
        <f>'002 - Zdravotechnika'!J36</f>
        <v>0</v>
      </c>
      <c r="AZ57" s="121">
        <f>'002 - Zdravotechnika'!F33</f>
        <v>0</v>
      </c>
      <c r="BA57" s="121">
        <f>'002 - Zdravotechnika'!F34</f>
        <v>0</v>
      </c>
      <c r="BB57" s="121">
        <f>'002 - Zdravotechnika'!F35</f>
        <v>0</v>
      </c>
      <c r="BC57" s="121">
        <f>'002 - Zdravotechnika'!F36</f>
        <v>0</v>
      </c>
      <c r="BD57" s="123">
        <f>'002 - Zdravotechnika'!F37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'003 - Elektroinstalace -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'003 - Elektroinstalace - ...'!P86</f>
        <v>0</v>
      </c>
      <c r="AV58" s="121">
        <f>'003 - Elektroinstalace - ...'!J33</f>
        <v>0</v>
      </c>
      <c r="AW58" s="121">
        <f>'003 - Elektroinstalace - ...'!J34</f>
        <v>0</v>
      </c>
      <c r="AX58" s="121">
        <f>'003 - Elektroinstalace - ...'!J35</f>
        <v>0</v>
      </c>
      <c r="AY58" s="121">
        <f>'003 - Elektroinstalace - ...'!J36</f>
        <v>0</v>
      </c>
      <c r="AZ58" s="121">
        <f>'003 - Elektroinstalace - ...'!F33</f>
        <v>0</v>
      </c>
      <c r="BA58" s="121">
        <f>'003 - Elektroinstalace - ...'!F34</f>
        <v>0</v>
      </c>
      <c r="BB58" s="121">
        <f>'003 - Elektroinstalace - ...'!F35</f>
        <v>0</v>
      </c>
      <c r="BC58" s="121">
        <f>'003 - Elektroinstalace - ...'!F36</f>
        <v>0</v>
      </c>
      <c r="BD58" s="123">
        <f>'003 - Elektroinstalace - ...'!F37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7"/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25">
        <f>ROUND(SUM(AG60:AG64),2)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f>ROUND(SUM(AS60:AS64),2)</f>
        <v>0</v>
      </c>
      <c r="AT59" s="121">
        <f>ROUND(SUM(AV59:AW59),2)</f>
        <v>0</v>
      </c>
      <c r="AU59" s="122">
        <f>ROUND(SUM(AU60:AU64),5)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ROUND(SUM(AZ60:AZ64),2)</f>
        <v>0</v>
      </c>
      <c r="BA59" s="121">
        <f>ROUND(SUM(BA60:BA64),2)</f>
        <v>0</v>
      </c>
      <c r="BB59" s="121">
        <f>ROUND(SUM(BB60:BB64),2)</f>
        <v>0</v>
      </c>
      <c r="BC59" s="121">
        <f>ROUND(SUM(BC60:BC64),2)</f>
        <v>0</v>
      </c>
      <c r="BD59" s="123">
        <f>ROUND(SUM(BD60:BD64),2)</f>
        <v>0</v>
      </c>
      <c r="BE59" s="7"/>
      <c r="BS59" s="124" t="s">
        <v>71</v>
      </c>
      <c r="BT59" s="124" t="s">
        <v>80</v>
      </c>
      <c r="BU59" s="124" t="s">
        <v>73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4" customFormat="1" ht="16.5" customHeight="1">
      <c r="A60" s="112" t="s">
        <v>76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96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'004-01 - Strukturovaná ka...'!J32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97</v>
      </c>
      <c r="AR60" s="66"/>
      <c r="AS60" s="130">
        <v>0</v>
      </c>
      <c r="AT60" s="131">
        <f>ROUND(SUM(AV60:AW60),2)</f>
        <v>0</v>
      </c>
      <c r="AU60" s="132">
        <f>'004-01 - Strukturovaná ka...'!P93</f>
        <v>0</v>
      </c>
      <c r="AV60" s="131">
        <f>'004-01 - Strukturovaná ka...'!J35</f>
        <v>0</v>
      </c>
      <c r="AW60" s="131">
        <f>'004-01 - Strukturovaná ka...'!J36</f>
        <v>0</v>
      </c>
      <c r="AX60" s="131">
        <f>'004-01 - Strukturovaná ka...'!J37</f>
        <v>0</v>
      </c>
      <c r="AY60" s="131">
        <f>'004-01 - Strukturovaná ka...'!J38</f>
        <v>0</v>
      </c>
      <c r="AZ60" s="131">
        <f>'004-01 - Strukturovaná ka...'!F35</f>
        <v>0</v>
      </c>
      <c r="BA60" s="131">
        <f>'004-01 - Strukturovaná ka...'!F36</f>
        <v>0</v>
      </c>
      <c r="BB60" s="131">
        <f>'004-01 - Strukturovaná ka...'!F37</f>
        <v>0</v>
      </c>
      <c r="BC60" s="131">
        <f>'004-01 - Strukturovaná ka...'!F38</f>
        <v>0</v>
      </c>
      <c r="BD60" s="133">
        <f>'004-01 - Strukturovaná ka...'!F39</f>
        <v>0</v>
      </c>
      <c r="BE60" s="4"/>
      <c r="BT60" s="134" t="s">
        <v>82</v>
      </c>
      <c r="BV60" s="134" t="s">
        <v>74</v>
      </c>
      <c r="BW60" s="134" t="s">
        <v>98</v>
      </c>
      <c r="BX60" s="134" t="s">
        <v>94</v>
      </c>
      <c r="CL60" s="134" t="s">
        <v>19</v>
      </c>
    </row>
    <row r="61" s="4" customFormat="1" ht="16.5" customHeight="1">
      <c r="A61" s="112" t="s">
        <v>76</v>
      </c>
      <c r="B61" s="64"/>
      <c r="C61" s="126"/>
      <c r="D61" s="126"/>
      <c r="E61" s="127" t="s">
        <v>99</v>
      </c>
      <c r="F61" s="127"/>
      <c r="G61" s="127"/>
      <c r="H61" s="127"/>
      <c r="I61" s="127"/>
      <c r="J61" s="126"/>
      <c r="K61" s="127" t="s">
        <v>100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'004-02 - IP Kamerový systém'!J32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97</v>
      </c>
      <c r="AR61" s="66"/>
      <c r="AS61" s="130">
        <v>0</v>
      </c>
      <c r="AT61" s="131">
        <f>ROUND(SUM(AV61:AW61),2)</f>
        <v>0</v>
      </c>
      <c r="AU61" s="132">
        <f>'004-02 - IP Kamerový systém'!P89</f>
        <v>0</v>
      </c>
      <c r="AV61" s="131">
        <f>'004-02 - IP Kamerový systém'!J35</f>
        <v>0</v>
      </c>
      <c r="AW61" s="131">
        <f>'004-02 - IP Kamerový systém'!J36</f>
        <v>0</v>
      </c>
      <c r="AX61" s="131">
        <f>'004-02 - IP Kamerový systém'!J37</f>
        <v>0</v>
      </c>
      <c r="AY61" s="131">
        <f>'004-02 - IP Kamerový systém'!J38</f>
        <v>0</v>
      </c>
      <c r="AZ61" s="131">
        <f>'004-02 - IP Kamerový systém'!F35</f>
        <v>0</v>
      </c>
      <c r="BA61" s="131">
        <f>'004-02 - IP Kamerový systém'!F36</f>
        <v>0</v>
      </c>
      <c r="BB61" s="131">
        <f>'004-02 - IP Kamerový systém'!F37</f>
        <v>0</v>
      </c>
      <c r="BC61" s="131">
        <f>'004-02 - IP Kamerový systém'!F38</f>
        <v>0</v>
      </c>
      <c r="BD61" s="133">
        <f>'004-02 - IP Kamerový systém'!F39</f>
        <v>0</v>
      </c>
      <c r="BE61" s="4"/>
      <c r="BT61" s="134" t="s">
        <v>82</v>
      </c>
      <c r="BV61" s="134" t="s">
        <v>74</v>
      </c>
      <c r="BW61" s="134" t="s">
        <v>101</v>
      </c>
      <c r="BX61" s="134" t="s">
        <v>94</v>
      </c>
      <c r="CL61" s="134" t="s">
        <v>19</v>
      </c>
    </row>
    <row r="62" s="4" customFormat="1" ht="16.5" customHeight="1">
      <c r="A62" s="112" t="s">
        <v>76</v>
      </c>
      <c r="B62" s="64"/>
      <c r="C62" s="126"/>
      <c r="D62" s="126"/>
      <c r="E62" s="127" t="s">
        <v>102</v>
      </c>
      <c r="F62" s="127"/>
      <c r="G62" s="127"/>
      <c r="H62" s="127"/>
      <c r="I62" s="127"/>
      <c r="J62" s="126"/>
      <c r="K62" s="127" t="s">
        <v>103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'004-03 - Elektronická kon...'!J32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97</v>
      </c>
      <c r="AR62" s="66"/>
      <c r="AS62" s="130">
        <v>0</v>
      </c>
      <c r="AT62" s="131">
        <f>ROUND(SUM(AV62:AW62),2)</f>
        <v>0</v>
      </c>
      <c r="AU62" s="132">
        <f>'004-03 - Elektronická kon...'!P90</f>
        <v>0</v>
      </c>
      <c r="AV62" s="131">
        <f>'004-03 - Elektronická kon...'!J35</f>
        <v>0</v>
      </c>
      <c r="AW62" s="131">
        <f>'004-03 - Elektronická kon...'!J36</f>
        <v>0</v>
      </c>
      <c r="AX62" s="131">
        <f>'004-03 - Elektronická kon...'!J37</f>
        <v>0</v>
      </c>
      <c r="AY62" s="131">
        <f>'004-03 - Elektronická kon...'!J38</f>
        <v>0</v>
      </c>
      <c r="AZ62" s="131">
        <f>'004-03 - Elektronická kon...'!F35</f>
        <v>0</v>
      </c>
      <c r="BA62" s="131">
        <f>'004-03 - Elektronická kon...'!F36</f>
        <v>0</v>
      </c>
      <c r="BB62" s="131">
        <f>'004-03 - Elektronická kon...'!F37</f>
        <v>0</v>
      </c>
      <c r="BC62" s="131">
        <f>'004-03 - Elektronická kon...'!F38</f>
        <v>0</v>
      </c>
      <c r="BD62" s="133">
        <f>'004-03 - Elektronická kon...'!F39</f>
        <v>0</v>
      </c>
      <c r="BE62" s="4"/>
      <c r="BT62" s="134" t="s">
        <v>82</v>
      </c>
      <c r="BV62" s="134" t="s">
        <v>74</v>
      </c>
      <c r="BW62" s="134" t="s">
        <v>104</v>
      </c>
      <c r="BX62" s="134" t="s">
        <v>94</v>
      </c>
      <c r="CL62" s="134" t="s">
        <v>19</v>
      </c>
    </row>
    <row r="63" s="4" customFormat="1" ht="16.5" customHeight="1">
      <c r="A63" s="112" t="s">
        <v>76</v>
      </c>
      <c r="B63" s="64"/>
      <c r="C63" s="126"/>
      <c r="D63" s="126"/>
      <c r="E63" s="127" t="s">
        <v>105</v>
      </c>
      <c r="F63" s="127"/>
      <c r="G63" s="127"/>
      <c r="H63" s="127"/>
      <c r="I63" s="127"/>
      <c r="J63" s="126"/>
      <c r="K63" s="127" t="s">
        <v>106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'004-04 - Kabelové trasy s...'!J32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97</v>
      </c>
      <c r="AR63" s="66"/>
      <c r="AS63" s="130">
        <v>0</v>
      </c>
      <c r="AT63" s="131">
        <f>ROUND(SUM(AV63:AW63),2)</f>
        <v>0</v>
      </c>
      <c r="AU63" s="132">
        <f>'004-04 - Kabelové trasy s...'!P89</f>
        <v>0</v>
      </c>
      <c r="AV63" s="131">
        <f>'004-04 - Kabelové trasy s...'!J35</f>
        <v>0</v>
      </c>
      <c r="AW63" s="131">
        <f>'004-04 - Kabelové trasy s...'!J36</f>
        <v>0</v>
      </c>
      <c r="AX63" s="131">
        <f>'004-04 - Kabelové trasy s...'!J37</f>
        <v>0</v>
      </c>
      <c r="AY63" s="131">
        <f>'004-04 - Kabelové trasy s...'!J38</f>
        <v>0</v>
      </c>
      <c r="AZ63" s="131">
        <f>'004-04 - Kabelové trasy s...'!F35</f>
        <v>0</v>
      </c>
      <c r="BA63" s="131">
        <f>'004-04 - Kabelové trasy s...'!F36</f>
        <v>0</v>
      </c>
      <c r="BB63" s="131">
        <f>'004-04 - Kabelové trasy s...'!F37</f>
        <v>0</v>
      </c>
      <c r="BC63" s="131">
        <f>'004-04 - Kabelové trasy s...'!F38</f>
        <v>0</v>
      </c>
      <c r="BD63" s="133">
        <f>'004-04 - Kabelové trasy s...'!F39</f>
        <v>0</v>
      </c>
      <c r="BE63" s="4"/>
      <c r="BT63" s="134" t="s">
        <v>82</v>
      </c>
      <c r="BV63" s="134" t="s">
        <v>74</v>
      </c>
      <c r="BW63" s="134" t="s">
        <v>107</v>
      </c>
      <c r="BX63" s="134" t="s">
        <v>94</v>
      </c>
      <c r="CL63" s="134" t="s">
        <v>19</v>
      </c>
    </row>
    <row r="64" s="4" customFormat="1" ht="16.5" customHeight="1">
      <c r="A64" s="112" t="s">
        <v>76</v>
      </c>
      <c r="B64" s="64"/>
      <c r="C64" s="126"/>
      <c r="D64" s="126"/>
      <c r="E64" s="127" t="s">
        <v>108</v>
      </c>
      <c r="F64" s="127"/>
      <c r="G64" s="127"/>
      <c r="H64" s="127"/>
      <c r="I64" s="127"/>
      <c r="J64" s="126"/>
      <c r="K64" s="127" t="s">
        <v>109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'004-05 - EPS'!J32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97</v>
      </c>
      <c r="AR64" s="66"/>
      <c r="AS64" s="135">
        <v>0</v>
      </c>
      <c r="AT64" s="136">
        <f>ROUND(SUM(AV64:AW64),2)</f>
        <v>0</v>
      </c>
      <c r="AU64" s="137">
        <f>'004-05 - EPS'!P87</f>
        <v>0</v>
      </c>
      <c r="AV64" s="136">
        <f>'004-05 - EPS'!J35</f>
        <v>0</v>
      </c>
      <c r="AW64" s="136">
        <f>'004-05 - EPS'!J36</f>
        <v>0</v>
      </c>
      <c r="AX64" s="136">
        <f>'004-05 - EPS'!J37</f>
        <v>0</v>
      </c>
      <c r="AY64" s="136">
        <f>'004-05 - EPS'!J38</f>
        <v>0</v>
      </c>
      <c r="AZ64" s="136">
        <f>'004-05 - EPS'!F35</f>
        <v>0</v>
      </c>
      <c r="BA64" s="136">
        <f>'004-05 - EPS'!F36</f>
        <v>0</v>
      </c>
      <c r="BB64" s="136">
        <f>'004-05 - EPS'!F37</f>
        <v>0</v>
      </c>
      <c r="BC64" s="136">
        <f>'004-05 - EPS'!F38</f>
        <v>0</v>
      </c>
      <c r="BD64" s="138">
        <f>'004-05 - EPS'!F39</f>
        <v>0</v>
      </c>
      <c r="BE64" s="4"/>
      <c r="BT64" s="134" t="s">
        <v>82</v>
      </c>
      <c r="BV64" s="134" t="s">
        <v>74</v>
      </c>
      <c r="BW64" s="134" t="s">
        <v>110</v>
      </c>
      <c r="BX64" s="134" t="s">
        <v>94</v>
      </c>
      <c r="CL64" s="134" t="s">
        <v>19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HyejmycpjyNkP5jTYBwby6iPEbj9UxlQeSN6qFZnK4WePj6nkVBBgkSfYwM6XBSfSlJEMdKLfIUC5fegdKnCgA==" hashValue="JKzeissKTGI9xsjtQIdRN2jBFN07Svri0WJHZiN6ba2oR4HKnBBBFacx9dmQVa3lG28F2+E3UvfjC87a0NHNjQ==" algorithmName="SHA-512" password="CC35"/>
  <mergeCells count="78">
    <mergeCell ref="C52:G52"/>
    <mergeCell ref="D55:H55"/>
    <mergeCell ref="D56:H56"/>
    <mergeCell ref="D57:H57"/>
    <mergeCell ref="D58:H58"/>
    <mergeCell ref="D59:H59"/>
    <mergeCell ref="E62:I62"/>
    <mergeCell ref="E61:I61"/>
    <mergeCell ref="E63:I63"/>
    <mergeCell ref="E60:I60"/>
    <mergeCell ref="E64:I64"/>
    <mergeCell ref="I52:AF52"/>
    <mergeCell ref="J56:AF56"/>
    <mergeCell ref="J58:AF58"/>
    <mergeCell ref="J57:AF57"/>
    <mergeCell ref="J59:AF59"/>
    <mergeCell ref="J55:AF55"/>
    <mergeCell ref="K60:AF60"/>
    <mergeCell ref="K62:AF62"/>
    <mergeCell ref="K63:AF63"/>
    <mergeCell ref="K61:AF61"/>
    <mergeCell ref="K64:AF64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2:AM52"/>
    <mergeCell ref="AG62:AM62"/>
    <mergeCell ref="AG57:AM57"/>
    <mergeCell ref="AG63:AM63"/>
    <mergeCell ref="AG60:AM60"/>
    <mergeCell ref="AG61:AM61"/>
    <mergeCell ref="AG55:AM55"/>
    <mergeCell ref="AG56:AM56"/>
    <mergeCell ref="AG58:AM58"/>
    <mergeCell ref="AG64:AM64"/>
    <mergeCell ref="AG59:AM59"/>
    <mergeCell ref="AM49:AP49"/>
    <mergeCell ref="AM47:AN47"/>
    <mergeCell ref="AM50:AP50"/>
    <mergeCell ref="AN63:AP63"/>
    <mergeCell ref="AN64:AP64"/>
    <mergeCell ref="AN57:AP57"/>
    <mergeCell ref="AN62:AP62"/>
    <mergeCell ref="AN61:AP61"/>
    <mergeCell ref="AN60:AP60"/>
    <mergeCell ref="AN55:AP55"/>
    <mergeCell ref="AN59:AP59"/>
    <mergeCell ref="AN56:AP56"/>
    <mergeCell ref="AN52:AP52"/>
    <mergeCell ref="AN58:AP58"/>
    <mergeCell ref="AS49:AT51"/>
    <mergeCell ref="AN54:AP54"/>
  </mergeCells>
  <hyperlinks>
    <hyperlink ref="A55" location="'000 - Vedlejší a ostatní ...'!C2" display="/"/>
    <hyperlink ref="A56" location="'001 - Stavební část'!C2" display="/"/>
    <hyperlink ref="A57" location="'002 - Zdravotechnika'!C2" display="/"/>
    <hyperlink ref="A58" location="'003 - Elektroinstalace - ...'!C2" display="/"/>
    <hyperlink ref="A60" location="'004-01 - Strukturovaná ka...'!C2" display="/"/>
    <hyperlink ref="A61" location="'004-02 - IP Kamerový systém'!C2" display="/"/>
    <hyperlink ref="A62" location="'004-03 - Elektronická kon...'!C2" display="/"/>
    <hyperlink ref="A63" location="'004-04 - Kabelové trasy s...'!C2" display="/"/>
    <hyperlink ref="A64" location="'004-05 - EP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1" customFormat="1" ht="12" customHeight="1">
      <c r="B8" s="21"/>
      <c r="D8" s="143" t="s">
        <v>112</v>
      </c>
      <c r="L8" s="21"/>
    </row>
    <row r="9" s="2" customFormat="1" ht="16.5" customHeight="1">
      <c r="A9" s="39"/>
      <c r="B9" s="45"/>
      <c r="C9" s="39"/>
      <c r="D9" s="39"/>
      <c r="E9" s="144" t="s">
        <v>947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1075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12. 1. 2023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ROUND((SUM(BE87:BE93)),  2)</f>
        <v>0</v>
      </c>
      <c r="G35" s="39"/>
      <c r="H35" s="39"/>
      <c r="I35" s="158">
        <v>0.20999999999999999</v>
      </c>
      <c r="J35" s="157">
        <f>ROUND(((SUM(BE87:BE93))*I35),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ROUND((SUM(BF87:BF93)),  2)</f>
        <v>0</v>
      </c>
      <c r="G36" s="39"/>
      <c r="H36" s="39"/>
      <c r="I36" s="158">
        <v>0.14999999999999999</v>
      </c>
      <c r="J36" s="157">
        <f>ROUND(((SUM(BF87:BF93))*I36),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ROUND((SUM(BG87:BG93)),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ROUND((SUM(BH87:BH93)),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ROUND((SUM(BI87:BI93)),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C ve 4.n.p. pro zřízení sesterny oddělení interna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947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004-05 - EPS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Frýdek - Místek</v>
      </c>
      <c r="G56" s="41"/>
      <c r="H56" s="41"/>
      <c r="I56" s="33" t="s">
        <v>23</v>
      </c>
      <c r="J56" s="73" t="str">
        <f>IF(J14="","",J14)</f>
        <v>12. 1. 2023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Nemosnice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215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1076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123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Stavební úpravy budovy C ve 4.n.p. pro zřízení sesterny oddělení interna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112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947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948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004-05 - EPS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Frýdek - Místek</v>
      </c>
      <c r="G81" s="41"/>
      <c r="H81" s="41"/>
      <c r="I81" s="33" t="s">
        <v>23</v>
      </c>
      <c r="J81" s="73" t="str">
        <f>IF(J14="","",J14)</f>
        <v>12. 1. 2023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Nemosnice ve Frýdku-Místku, p.o.</v>
      </c>
      <c r="G83" s="41"/>
      <c r="H83" s="41"/>
      <c r="I83" s="33" t="s">
        <v>31</v>
      </c>
      <c r="J83" s="37" t="str">
        <f>E23</f>
        <v>Forsing projekt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Jindřich Jansa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124</v>
      </c>
      <c r="D86" s="189" t="s">
        <v>57</v>
      </c>
      <c r="E86" s="189" t="s">
        <v>53</v>
      </c>
      <c r="F86" s="189" t="s">
        <v>54</v>
      </c>
      <c r="G86" s="189" t="s">
        <v>125</v>
      </c>
      <c r="H86" s="189" t="s">
        <v>126</v>
      </c>
      <c r="I86" s="189" t="s">
        <v>127</v>
      </c>
      <c r="J86" s="189" t="s">
        <v>116</v>
      </c>
      <c r="K86" s="190" t="s">
        <v>128</v>
      </c>
      <c r="L86" s="191"/>
      <c r="M86" s="93" t="s">
        <v>19</v>
      </c>
      <c r="N86" s="94" t="s">
        <v>42</v>
      </c>
      <c r="O86" s="94" t="s">
        <v>129</v>
      </c>
      <c r="P86" s="94" t="s">
        <v>130</v>
      </c>
      <c r="Q86" s="94" t="s">
        <v>131</v>
      </c>
      <c r="R86" s="94" t="s">
        <v>132</v>
      </c>
      <c r="S86" s="94" t="s">
        <v>133</v>
      </c>
      <c r="T86" s="95" t="s">
        <v>134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135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117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378</v>
      </c>
      <c r="F88" s="200" t="s">
        <v>379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82</v>
      </c>
      <c r="AT88" s="209" t="s">
        <v>71</v>
      </c>
      <c r="AU88" s="209" t="s">
        <v>72</v>
      </c>
      <c r="AY88" s="208" t="s">
        <v>139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11" t="s">
        <v>1077</v>
      </c>
      <c r="F89" s="211" t="s">
        <v>93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SUM(P90:P93)</f>
        <v>0</v>
      </c>
      <c r="Q89" s="205"/>
      <c r="R89" s="206">
        <f>SUM(R90:R93)</f>
        <v>0</v>
      </c>
      <c r="S89" s="205"/>
      <c r="T89" s="207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82</v>
      </c>
      <c r="AT89" s="209" t="s">
        <v>71</v>
      </c>
      <c r="AU89" s="209" t="s">
        <v>80</v>
      </c>
      <c r="AY89" s="208" t="s">
        <v>139</v>
      </c>
      <c r="BK89" s="210">
        <f>SUM(BK90:BK93)</f>
        <v>0</v>
      </c>
    </row>
    <row r="90" s="2" customFormat="1" ht="24.15" customHeight="1">
      <c r="A90" s="39"/>
      <c r="B90" s="40"/>
      <c r="C90" s="213" t="s">
        <v>80</v>
      </c>
      <c r="D90" s="213" t="s">
        <v>142</v>
      </c>
      <c r="E90" s="214" t="s">
        <v>1078</v>
      </c>
      <c r="F90" s="215" t="s">
        <v>1079</v>
      </c>
      <c r="G90" s="216" t="s">
        <v>317</v>
      </c>
      <c r="H90" s="217">
        <v>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319</v>
      </c>
      <c r="AT90" s="224" t="s">
        <v>142</v>
      </c>
      <c r="AU90" s="224" t="s">
        <v>82</v>
      </c>
      <c r="AY90" s="18" t="s">
        <v>139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319</v>
      </c>
      <c r="BM90" s="224" t="s">
        <v>1080</v>
      </c>
    </row>
    <row r="91" s="2" customFormat="1">
      <c r="A91" s="39"/>
      <c r="B91" s="40"/>
      <c r="C91" s="41"/>
      <c r="D91" s="226" t="s">
        <v>149</v>
      </c>
      <c r="E91" s="41"/>
      <c r="F91" s="227" t="s">
        <v>1079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82</v>
      </c>
    </row>
    <row r="92" s="2" customFormat="1" ht="24.15" customHeight="1">
      <c r="A92" s="39"/>
      <c r="B92" s="40"/>
      <c r="C92" s="213" t="s">
        <v>82</v>
      </c>
      <c r="D92" s="213" t="s">
        <v>142</v>
      </c>
      <c r="E92" s="214" t="s">
        <v>1081</v>
      </c>
      <c r="F92" s="215" t="s">
        <v>1082</v>
      </c>
      <c r="G92" s="216" t="s">
        <v>317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319</v>
      </c>
      <c r="AT92" s="224" t="s">
        <v>142</v>
      </c>
      <c r="AU92" s="224" t="s">
        <v>82</v>
      </c>
      <c r="AY92" s="18" t="s">
        <v>139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319</v>
      </c>
      <c r="BM92" s="224" t="s">
        <v>1083</v>
      </c>
    </row>
    <row r="93" s="2" customFormat="1">
      <c r="A93" s="39"/>
      <c r="B93" s="40"/>
      <c r="C93" s="41"/>
      <c r="D93" s="226" t="s">
        <v>149</v>
      </c>
      <c r="E93" s="41"/>
      <c r="F93" s="227" t="s">
        <v>1082</v>
      </c>
      <c r="G93" s="41"/>
      <c r="H93" s="41"/>
      <c r="I93" s="228"/>
      <c r="J93" s="41"/>
      <c r="K93" s="41"/>
      <c r="L93" s="45"/>
      <c r="M93" s="265"/>
      <c r="N93" s="266"/>
      <c r="O93" s="267"/>
      <c r="P93" s="267"/>
      <c r="Q93" s="267"/>
      <c r="R93" s="267"/>
      <c r="S93" s="267"/>
      <c r="T93" s="268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82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znfhcOZXQF0KC9tHdpAKXFm6kq1SYEzH6vwSMXz9Df9d62EtuYOWO3QTUH38gUE2hpps3QYvmeQsIGx0eiCqqA==" hashValue="Ms5746HCQ64jzVljJycciRSyLMs0TxlHbSoyibYq1aojNQf5hOwl2b8o6F9tfqMNyKfCDUwCDHW6GyPuoN5qoA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1084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1085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1086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1087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1088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1089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1090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1091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1092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1093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1094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79</v>
      </c>
      <c r="F18" s="294" t="s">
        <v>1095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1096</v>
      </c>
      <c r="F19" s="294" t="s">
        <v>1097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1098</v>
      </c>
      <c r="F20" s="294" t="s">
        <v>1099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1100</v>
      </c>
      <c r="F21" s="294" t="s">
        <v>78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1101</v>
      </c>
      <c r="F22" s="294" t="s">
        <v>984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97</v>
      </c>
      <c r="F23" s="294" t="s">
        <v>1102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1103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1104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1105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1106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1107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1108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1109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1110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1111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124</v>
      </c>
      <c r="F36" s="294"/>
      <c r="G36" s="294" t="s">
        <v>1112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1113</v>
      </c>
      <c r="F37" s="294"/>
      <c r="G37" s="294" t="s">
        <v>1114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1115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1116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125</v>
      </c>
      <c r="F40" s="294"/>
      <c r="G40" s="294" t="s">
        <v>1117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126</v>
      </c>
      <c r="F41" s="294"/>
      <c r="G41" s="294" t="s">
        <v>1118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1119</v>
      </c>
      <c r="F42" s="294"/>
      <c r="G42" s="294" t="s">
        <v>1120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1121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1122</v>
      </c>
      <c r="F44" s="294"/>
      <c r="G44" s="294" t="s">
        <v>1123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128</v>
      </c>
      <c r="F45" s="294"/>
      <c r="G45" s="294" t="s">
        <v>1124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1125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1126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1127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1128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1129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1130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1131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1132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1133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1134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1135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1136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1137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1138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1139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1140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1141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1142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1143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1144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1145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1146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1147</v>
      </c>
      <c r="D76" s="312"/>
      <c r="E76" s="312"/>
      <c r="F76" s="312" t="s">
        <v>1148</v>
      </c>
      <c r="G76" s="313"/>
      <c r="H76" s="312" t="s">
        <v>54</v>
      </c>
      <c r="I76" s="312" t="s">
        <v>57</v>
      </c>
      <c r="J76" s="312" t="s">
        <v>1149</v>
      </c>
      <c r="K76" s="311"/>
    </row>
    <row r="77" s="1" customFormat="1" ht="17.25" customHeight="1">
      <c r="B77" s="309"/>
      <c r="C77" s="314" t="s">
        <v>1150</v>
      </c>
      <c r="D77" s="314"/>
      <c r="E77" s="314"/>
      <c r="F77" s="315" t="s">
        <v>1151</v>
      </c>
      <c r="G77" s="316"/>
      <c r="H77" s="314"/>
      <c r="I77" s="314"/>
      <c r="J77" s="314" t="s">
        <v>1152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1153</v>
      </c>
      <c r="G79" s="321"/>
      <c r="H79" s="297" t="s">
        <v>1154</v>
      </c>
      <c r="I79" s="297" t="s">
        <v>1155</v>
      </c>
      <c r="J79" s="297">
        <v>20</v>
      </c>
      <c r="K79" s="311"/>
    </row>
    <row r="80" s="1" customFormat="1" ht="15" customHeight="1">
      <c r="B80" s="309"/>
      <c r="C80" s="297" t="s">
        <v>1156</v>
      </c>
      <c r="D80" s="297"/>
      <c r="E80" s="297"/>
      <c r="F80" s="320" t="s">
        <v>1153</v>
      </c>
      <c r="G80" s="321"/>
      <c r="H80" s="297" t="s">
        <v>1157</v>
      </c>
      <c r="I80" s="297" t="s">
        <v>1155</v>
      </c>
      <c r="J80" s="297">
        <v>120</v>
      </c>
      <c r="K80" s="311"/>
    </row>
    <row r="81" s="1" customFormat="1" ht="15" customHeight="1">
      <c r="B81" s="322"/>
      <c r="C81" s="297" t="s">
        <v>1158</v>
      </c>
      <c r="D81" s="297"/>
      <c r="E81" s="297"/>
      <c r="F81" s="320" t="s">
        <v>1159</v>
      </c>
      <c r="G81" s="321"/>
      <c r="H81" s="297" t="s">
        <v>1160</v>
      </c>
      <c r="I81" s="297" t="s">
        <v>1155</v>
      </c>
      <c r="J81" s="297">
        <v>50</v>
      </c>
      <c r="K81" s="311"/>
    </row>
    <row r="82" s="1" customFormat="1" ht="15" customHeight="1">
      <c r="B82" s="322"/>
      <c r="C82" s="297" t="s">
        <v>1161</v>
      </c>
      <c r="D82" s="297"/>
      <c r="E82" s="297"/>
      <c r="F82" s="320" t="s">
        <v>1153</v>
      </c>
      <c r="G82" s="321"/>
      <c r="H82" s="297" t="s">
        <v>1162</v>
      </c>
      <c r="I82" s="297" t="s">
        <v>1163</v>
      </c>
      <c r="J82" s="297"/>
      <c r="K82" s="311"/>
    </row>
    <row r="83" s="1" customFormat="1" ht="15" customHeight="1">
      <c r="B83" s="322"/>
      <c r="C83" s="323" t="s">
        <v>1164</v>
      </c>
      <c r="D83" s="323"/>
      <c r="E83" s="323"/>
      <c r="F83" s="324" t="s">
        <v>1159</v>
      </c>
      <c r="G83" s="323"/>
      <c r="H83" s="323" t="s">
        <v>1165</v>
      </c>
      <c r="I83" s="323" t="s">
        <v>1155</v>
      </c>
      <c r="J83" s="323">
        <v>15</v>
      </c>
      <c r="K83" s="311"/>
    </row>
    <row r="84" s="1" customFormat="1" ht="15" customHeight="1">
      <c r="B84" s="322"/>
      <c r="C84" s="323" t="s">
        <v>1166</v>
      </c>
      <c r="D84" s="323"/>
      <c r="E84" s="323"/>
      <c r="F84" s="324" t="s">
        <v>1159</v>
      </c>
      <c r="G84" s="323"/>
      <c r="H84" s="323" t="s">
        <v>1167</v>
      </c>
      <c r="I84" s="323" t="s">
        <v>1155</v>
      </c>
      <c r="J84" s="323">
        <v>15</v>
      </c>
      <c r="K84" s="311"/>
    </row>
    <row r="85" s="1" customFormat="1" ht="15" customHeight="1">
      <c r="B85" s="322"/>
      <c r="C85" s="323" t="s">
        <v>1168</v>
      </c>
      <c r="D85" s="323"/>
      <c r="E85" s="323"/>
      <c r="F85" s="324" t="s">
        <v>1159</v>
      </c>
      <c r="G85" s="323"/>
      <c r="H85" s="323" t="s">
        <v>1169</v>
      </c>
      <c r="I85" s="323" t="s">
        <v>1155</v>
      </c>
      <c r="J85" s="323">
        <v>20</v>
      </c>
      <c r="K85" s="311"/>
    </row>
    <row r="86" s="1" customFormat="1" ht="15" customHeight="1">
      <c r="B86" s="322"/>
      <c r="C86" s="323" t="s">
        <v>1170</v>
      </c>
      <c r="D86" s="323"/>
      <c r="E86" s="323"/>
      <c r="F86" s="324" t="s">
        <v>1159</v>
      </c>
      <c r="G86" s="323"/>
      <c r="H86" s="323" t="s">
        <v>1171</v>
      </c>
      <c r="I86" s="323" t="s">
        <v>1155</v>
      </c>
      <c r="J86" s="323">
        <v>20</v>
      </c>
      <c r="K86" s="311"/>
    </row>
    <row r="87" s="1" customFormat="1" ht="15" customHeight="1">
      <c r="B87" s="322"/>
      <c r="C87" s="297" t="s">
        <v>1172</v>
      </c>
      <c r="D87" s="297"/>
      <c r="E87" s="297"/>
      <c r="F87" s="320" t="s">
        <v>1159</v>
      </c>
      <c r="G87" s="321"/>
      <c r="H87" s="297" t="s">
        <v>1173</v>
      </c>
      <c r="I87" s="297" t="s">
        <v>1155</v>
      </c>
      <c r="J87" s="297">
        <v>50</v>
      </c>
      <c r="K87" s="311"/>
    </row>
    <row r="88" s="1" customFormat="1" ht="15" customHeight="1">
      <c r="B88" s="322"/>
      <c r="C88" s="297" t="s">
        <v>1174</v>
      </c>
      <c r="D88" s="297"/>
      <c r="E88" s="297"/>
      <c r="F88" s="320" t="s">
        <v>1159</v>
      </c>
      <c r="G88" s="321"/>
      <c r="H88" s="297" t="s">
        <v>1175</v>
      </c>
      <c r="I88" s="297" t="s">
        <v>1155</v>
      </c>
      <c r="J88" s="297">
        <v>20</v>
      </c>
      <c r="K88" s="311"/>
    </row>
    <row r="89" s="1" customFormat="1" ht="15" customHeight="1">
      <c r="B89" s="322"/>
      <c r="C89" s="297" t="s">
        <v>1176</v>
      </c>
      <c r="D89" s="297"/>
      <c r="E89" s="297"/>
      <c r="F89" s="320" t="s">
        <v>1159</v>
      </c>
      <c r="G89" s="321"/>
      <c r="H89" s="297" t="s">
        <v>1177</v>
      </c>
      <c r="I89" s="297" t="s">
        <v>1155</v>
      </c>
      <c r="J89" s="297">
        <v>20</v>
      </c>
      <c r="K89" s="311"/>
    </row>
    <row r="90" s="1" customFormat="1" ht="15" customHeight="1">
      <c r="B90" s="322"/>
      <c r="C90" s="297" t="s">
        <v>1178</v>
      </c>
      <c r="D90" s="297"/>
      <c r="E90" s="297"/>
      <c r="F90" s="320" t="s">
        <v>1159</v>
      </c>
      <c r="G90" s="321"/>
      <c r="H90" s="297" t="s">
        <v>1179</v>
      </c>
      <c r="I90" s="297" t="s">
        <v>1155</v>
      </c>
      <c r="J90" s="297">
        <v>50</v>
      </c>
      <c r="K90" s="311"/>
    </row>
    <row r="91" s="1" customFormat="1" ht="15" customHeight="1">
      <c r="B91" s="322"/>
      <c r="C91" s="297" t="s">
        <v>1180</v>
      </c>
      <c r="D91" s="297"/>
      <c r="E91" s="297"/>
      <c r="F91" s="320" t="s">
        <v>1159</v>
      </c>
      <c r="G91" s="321"/>
      <c r="H91" s="297" t="s">
        <v>1180</v>
      </c>
      <c r="I91" s="297" t="s">
        <v>1155</v>
      </c>
      <c r="J91" s="297">
        <v>50</v>
      </c>
      <c r="K91" s="311"/>
    </row>
    <row r="92" s="1" customFormat="1" ht="15" customHeight="1">
      <c r="B92" s="322"/>
      <c r="C92" s="297" t="s">
        <v>1181</v>
      </c>
      <c r="D92" s="297"/>
      <c r="E92" s="297"/>
      <c r="F92" s="320" t="s">
        <v>1159</v>
      </c>
      <c r="G92" s="321"/>
      <c r="H92" s="297" t="s">
        <v>1182</v>
      </c>
      <c r="I92" s="297" t="s">
        <v>1155</v>
      </c>
      <c r="J92" s="297">
        <v>255</v>
      </c>
      <c r="K92" s="311"/>
    </row>
    <row r="93" s="1" customFormat="1" ht="15" customHeight="1">
      <c r="B93" s="322"/>
      <c r="C93" s="297" t="s">
        <v>1183</v>
      </c>
      <c r="D93" s="297"/>
      <c r="E93" s="297"/>
      <c r="F93" s="320" t="s">
        <v>1153</v>
      </c>
      <c r="G93" s="321"/>
      <c r="H93" s="297" t="s">
        <v>1184</v>
      </c>
      <c r="I93" s="297" t="s">
        <v>1185</v>
      </c>
      <c r="J93" s="297"/>
      <c r="K93" s="311"/>
    </row>
    <row r="94" s="1" customFormat="1" ht="15" customHeight="1">
      <c r="B94" s="322"/>
      <c r="C94" s="297" t="s">
        <v>1186</v>
      </c>
      <c r="D94" s="297"/>
      <c r="E94" s="297"/>
      <c r="F94" s="320" t="s">
        <v>1153</v>
      </c>
      <c r="G94" s="321"/>
      <c r="H94" s="297" t="s">
        <v>1187</v>
      </c>
      <c r="I94" s="297" t="s">
        <v>1188</v>
      </c>
      <c r="J94" s="297"/>
      <c r="K94" s="311"/>
    </row>
    <row r="95" s="1" customFormat="1" ht="15" customHeight="1">
      <c r="B95" s="322"/>
      <c r="C95" s="297" t="s">
        <v>1189</v>
      </c>
      <c r="D95" s="297"/>
      <c r="E95" s="297"/>
      <c r="F95" s="320" t="s">
        <v>1153</v>
      </c>
      <c r="G95" s="321"/>
      <c r="H95" s="297" t="s">
        <v>1189</v>
      </c>
      <c r="I95" s="297" t="s">
        <v>1188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1153</v>
      </c>
      <c r="G96" s="321"/>
      <c r="H96" s="297" t="s">
        <v>1190</v>
      </c>
      <c r="I96" s="297" t="s">
        <v>1188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1153</v>
      </c>
      <c r="G97" s="321"/>
      <c r="H97" s="297" t="s">
        <v>1191</v>
      </c>
      <c r="I97" s="297" t="s">
        <v>1188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1192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1147</v>
      </c>
      <c r="D103" s="312"/>
      <c r="E103" s="312"/>
      <c r="F103" s="312" t="s">
        <v>1148</v>
      </c>
      <c r="G103" s="313"/>
      <c r="H103" s="312" t="s">
        <v>54</v>
      </c>
      <c r="I103" s="312" t="s">
        <v>57</v>
      </c>
      <c r="J103" s="312" t="s">
        <v>1149</v>
      </c>
      <c r="K103" s="311"/>
    </row>
    <row r="104" s="1" customFormat="1" ht="17.25" customHeight="1">
      <c r="B104" s="309"/>
      <c r="C104" s="314" t="s">
        <v>1150</v>
      </c>
      <c r="D104" s="314"/>
      <c r="E104" s="314"/>
      <c r="F104" s="315" t="s">
        <v>1151</v>
      </c>
      <c r="G104" s="316"/>
      <c r="H104" s="314"/>
      <c r="I104" s="314"/>
      <c r="J104" s="314" t="s">
        <v>1152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1153</v>
      </c>
      <c r="G106" s="297"/>
      <c r="H106" s="297" t="s">
        <v>1193</v>
      </c>
      <c r="I106" s="297" t="s">
        <v>1155</v>
      </c>
      <c r="J106" s="297">
        <v>20</v>
      </c>
      <c r="K106" s="311"/>
    </row>
    <row r="107" s="1" customFormat="1" ht="15" customHeight="1">
      <c r="B107" s="309"/>
      <c r="C107" s="297" t="s">
        <v>1156</v>
      </c>
      <c r="D107" s="297"/>
      <c r="E107" s="297"/>
      <c r="F107" s="320" t="s">
        <v>1153</v>
      </c>
      <c r="G107" s="297"/>
      <c r="H107" s="297" t="s">
        <v>1193</v>
      </c>
      <c r="I107" s="297" t="s">
        <v>1155</v>
      </c>
      <c r="J107" s="297">
        <v>120</v>
      </c>
      <c r="K107" s="311"/>
    </row>
    <row r="108" s="1" customFormat="1" ht="15" customHeight="1">
      <c r="B108" s="322"/>
      <c r="C108" s="297" t="s">
        <v>1158</v>
      </c>
      <c r="D108" s="297"/>
      <c r="E108" s="297"/>
      <c r="F108" s="320" t="s">
        <v>1159</v>
      </c>
      <c r="G108" s="297"/>
      <c r="H108" s="297" t="s">
        <v>1193</v>
      </c>
      <c r="I108" s="297" t="s">
        <v>1155</v>
      </c>
      <c r="J108" s="297">
        <v>50</v>
      </c>
      <c r="K108" s="311"/>
    </row>
    <row r="109" s="1" customFormat="1" ht="15" customHeight="1">
      <c r="B109" s="322"/>
      <c r="C109" s="297" t="s">
        <v>1161</v>
      </c>
      <c r="D109" s="297"/>
      <c r="E109" s="297"/>
      <c r="F109" s="320" t="s">
        <v>1153</v>
      </c>
      <c r="G109" s="297"/>
      <c r="H109" s="297" t="s">
        <v>1193</v>
      </c>
      <c r="I109" s="297" t="s">
        <v>1163</v>
      </c>
      <c r="J109" s="297"/>
      <c r="K109" s="311"/>
    </row>
    <row r="110" s="1" customFormat="1" ht="15" customHeight="1">
      <c r="B110" s="322"/>
      <c r="C110" s="297" t="s">
        <v>1172</v>
      </c>
      <c r="D110" s="297"/>
      <c r="E110" s="297"/>
      <c r="F110" s="320" t="s">
        <v>1159</v>
      </c>
      <c r="G110" s="297"/>
      <c r="H110" s="297" t="s">
        <v>1193</v>
      </c>
      <c r="I110" s="297" t="s">
        <v>1155</v>
      </c>
      <c r="J110" s="297">
        <v>50</v>
      </c>
      <c r="K110" s="311"/>
    </row>
    <row r="111" s="1" customFormat="1" ht="15" customHeight="1">
      <c r="B111" s="322"/>
      <c r="C111" s="297" t="s">
        <v>1180</v>
      </c>
      <c r="D111" s="297"/>
      <c r="E111" s="297"/>
      <c r="F111" s="320" t="s">
        <v>1159</v>
      </c>
      <c r="G111" s="297"/>
      <c r="H111" s="297" t="s">
        <v>1193</v>
      </c>
      <c r="I111" s="297" t="s">
        <v>1155</v>
      </c>
      <c r="J111" s="297">
        <v>50</v>
      </c>
      <c r="K111" s="311"/>
    </row>
    <row r="112" s="1" customFormat="1" ht="15" customHeight="1">
      <c r="B112" s="322"/>
      <c r="C112" s="297" t="s">
        <v>1178</v>
      </c>
      <c r="D112" s="297"/>
      <c r="E112" s="297"/>
      <c r="F112" s="320" t="s">
        <v>1159</v>
      </c>
      <c r="G112" s="297"/>
      <c r="H112" s="297" t="s">
        <v>1193</v>
      </c>
      <c r="I112" s="297" t="s">
        <v>1155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1153</v>
      </c>
      <c r="G113" s="297"/>
      <c r="H113" s="297" t="s">
        <v>1194</v>
      </c>
      <c r="I113" s="297" t="s">
        <v>1155</v>
      </c>
      <c r="J113" s="297">
        <v>20</v>
      </c>
      <c r="K113" s="311"/>
    </row>
    <row r="114" s="1" customFormat="1" ht="15" customHeight="1">
      <c r="B114" s="322"/>
      <c r="C114" s="297" t="s">
        <v>1195</v>
      </c>
      <c r="D114" s="297"/>
      <c r="E114" s="297"/>
      <c r="F114" s="320" t="s">
        <v>1153</v>
      </c>
      <c r="G114" s="297"/>
      <c r="H114" s="297" t="s">
        <v>1196</v>
      </c>
      <c r="I114" s="297" t="s">
        <v>1155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1153</v>
      </c>
      <c r="G115" s="297"/>
      <c r="H115" s="297" t="s">
        <v>1197</v>
      </c>
      <c r="I115" s="297" t="s">
        <v>1188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1153</v>
      </c>
      <c r="G116" s="297"/>
      <c r="H116" s="297" t="s">
        <v>1198</v>
      </c>
      <c r="I116" s="297" t="s">
        <v>1188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1153</v>
      </c>
      <c r="G117" s="297"/>
      <c r="H117" s="297" t="s">
        <v>1199</v>
      </c>
      <c r="I117" s="297" t="s">
        <v>1200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1201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1147</v>
      </c>
      <c r="D123" s="312"/>
      <c r="E123" s="312"/>
      <c r="F123" s="312" t="s">
        <v>1148</v>
      </c>
      <c r="G123" s="313"/>
      <c r="H123" s="312" t="s">
        <v>54</v>
      </c>
      <c r="I123" s="312" t="s">
        <v>57</v>
      </c>
      <c r="J123" s="312" t="s">
        <v>1149</v>
      </c>
      <c r="K123" s="341"/>
    </row>
    <row r="124" s="1" customFormat="1" ht="17.25" customHeight="1">
      <c r="B124" s="340"/>
      <c r="C124" s="314" t="s">
        <v>1150</v>
      </c>
      <c r="D124" s="314"/>
      <c r="E124" s="314"/>
      <c r="F124" s="315" t="s">
        <v>1151</v>
      </c>
      <c r="G124" s="316"/>
      <c r="H124" s="314"/>
      <c r="I124" s="314"/>
      <c r="J124" s="314" t="s">
        <v>1152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1156</v>
      </c>
      <c r="D126" s="319"/>
      <c r="E126" s="319"/>
      <c r="F126" s="320" t="s">
        <v>1153</v>
      </c>
      <c r="G126" s="297"/>
      <c r="H126" s="297" t="s">
        <v>1193</v>
      </c>
      <c r="I126" s="297" t="s">
        <v>1155</v>
      </c>
      <c r="J126" s="297">
        <v>120</v>
      </c>
      <c r="K126" s="345"/>
    </row>
    <row r="127" s="1" customFormat="1" ht="15" customHeight="1">
      <c r="B127" s="342"/>
      <c r="C127" s="297" t="s">
        <v>1202</v>
      </c>
      <c r="D127" s="297"/>
      <c r="E127" s="297"/>
      <c r="F127" s="320" t="s">
        <v>1153</v>
      </c>
      <c r="G127" s="297"/>
      <c r="H127" s="297" t="s">
        <v>1203</v>
      </c>
      <c r="I127" s="297" t="s">
        <v>1155</v>
      </c>
      <c r="J127" s="297" t="s">
        <v>1204</v>
      </c>
      <c r="K127" s="345"/>
    </row>
    <row r="128" s="1" customFormat="1" ht="15" customHeight="1">
      <c r="B128" s="342"/>
      <c r="C128" s="297" t="s">
        <v>97</v>
      </c>
      <c r="D128" s="297"/>
      <c r="E128" s="297"/>
      <c r="F128" s="320" t="s">
        <v>1153</v>
      </c>
      <c r="G128" s="297"/>
      <c r="H128" s="297" t="s">
        <v>1205</v>
      </c>
      <c r="I128" s="297" t="s">
        <v>1155</v>
      </c>
      <c r="J128" s="297" t="s">
        <v>1204</v>
      </c>
      <c r="K128" s="345"/>
    </row>
    <row r="129" s="1" customFormat="1" ht="15" customHeight="1">
      <c r="B129" s="342"/>
      <c r="C129" s="297" t="s">
        <v>1164</v>
      </c>
      <c r="D129" s="297"/>
      <c r="E129" s="297"/>
      <c r="F129" s="320" t="s">
        <v>1159</v>
      </c>
      <c r="G129" s="297"/>
      <c r="H129" s="297" t="s">
        <v>1165</v>
      </c>
      <c r="I129" s="297" t="s">
        <v>1155</v>
      </c>
      <c r="J129" s="297">
        <v>15</v>
      </c>
      <c r="K129" s="345"/>
    </row>
    <row r="130" s="1" customFormat="1" ht="15" customHeight="1">
      <c r="B130" s="342"/>
      <c r="C130" s="323" t="s">
        <v>1166</v>
      </c>
      <c r="D130" s="323"/>
      <c r="E130" s="323"/>
      <c r="F130" s="324" t="s">
        <v>1159</v>
      </c>
      <c r="G130" s="323"/>
      <c r="H130" s="323" t="s">
        <v>1167</v>
      </c>
      <c r="I130" s="323" t="s">
        <v>1155</v>
      </c>
      <c r="J130" s="323">
        <v>15</v>
      </c>
      <c r="K130" s="345"/>
    </row>
    <row r="131" s="1" customFormat="1" ht="15" customHeight="1">
      <c r="B131" s="342"/>
      <c r="C131" s="323" t="s">
        <v>1168</v>
      </c>
      <c r="D131" s="323"/>
      <c r="E131" s="323"/>
      <c r="F131" s="324" t="s">
        <v>1159</v>
      </c>
      <c r="G131" s="323"/>
      <c r="H131" s="323" t="s">
        <v>1169</v>
      </c>
      <c r="I131" s="323" t="s">
        <v>1155</v>
      </c>
      <c r="J131" s="323">
        <v>20</v>
      </c>
      <c r="K131" s="345"/>
    </row>
    <row r="132" s="1" customFormat="1" ht="15" customHeight="1">
      <c r="B132" s="342"/>
      <c r="C132" s="323" t="s">
        <v>1170</v>
      </c>
      <c r="D132" s="323"/>
      <c r="E132" s="323"/>
      <c r="F132" s="324" t="s">
        <v>1159</v>
      </c>
      <c r="G132" s="323"/>
      <c r="H132" s="323" t="s">
        <v>1171</v>
      </c>
      <c r="I132" s="323" t="s">
        <v>1155</v>
      </c>
      <c r="J132" s="323">
        <v>20</v>
      </c>
      <c r="K132" s="345"/>
    </row>
    <row r="133" s="1" customFormat="1" ht="15" customHeight="1">
      <c r="B133" s="342"/>
      <c r="C133" s="297" t="s">
        <v>1158</v>
      </c>
      <c r="D133" s="297"/>
      <c r="E133" s="297"/>
      <c r="F133" s="320" t="s">
        <v>1159</v>
      </c>
      <c r="G133" s="297"/>
      <c r="H133" s="297" t="s">
        <v>1193</v>
      </c>
      <c r="I133" s="297" t="s">
        <v>1155</v>
      </c>
      <c r="J133" s="297">
        <v>50</v>
      </c>
      <c r="K133" s="345"/>
    </row>
    <row r="134" s="1" customFormat="1" ht="15" customHeight="1">
      <c r="B134" s="342"/>
      <c r="C134" s="297" t="s">
        <v>1172</v>
      </c>
      <c r="D134" s="297"/>
      <c r="E134" s="297"/>
      <c r="F134" s="320" t="s">
        <v>1159</v>
      </c>
      <c r="G134" s="297"/>
      <c r="H134" s="297" t="s">
        <v>1193</v>
      </c>
      <c r="I134" s="297" t="s">
        <v>1155</v>
      </c>
      <c r="J134" s="297">
        <v>50</v>
      </c>
      <c r="K134" s="345"/>
    </row>
    <row r="135" s="1" customFormat="1" ht="15" customHeight="1">
      <c r="B135" s="342"/>
      <c r="C135" s="297" t="s">
        <v>1178</v>
      </c>
      <c r="D135" s="297"/>
      <c r="E135" s="297"/>
      <c r="F135" s="320" t="s">
        <v>1159</v>
      </c>
      <c r="G135" s="297"/>
      <c r="H135" s="297" t="s">
        <v>1193</v>
      </c>
      <c r="I135" s="297" t="s">
        <v>1155</v>
      </c>
      <c r="J135" s="297">
        <v>50</v>
      </c>
      <c r="K135" s="345"/>
    </row>
    <row r="136" s="1" customFormat="1" ht="15" customHeight="1">
      <c r="B136" s="342"/>
      <c r="C136" s="297" t="s">
        <v>1180</v>
      </c>
      <c r="D136" s="297"/>
      <c r="E136" s="297"/>
      <c r="F136" s="320" t="s">
        <v>1159</v>
      </c>
      <c r="G136" s="297"/>
      <c r="H136" s="297" t="s">
        <v>1193</v>
      </c>
      <c r="I136" s="297" t="s">
        <v>1155</v>
      </c>
      <c r="J136" s="297">
        <v>50</v>
      </c>
      <c r="K136" s="345"/>
    </row>
    <row r="137" s="1" customFormat="1" ht="15" customHeight="1">
      <c r="B137" s="342"/>
      <c r="C137" s="297" t="s">
        <v>1181</v>
      </c>
      <c r="D137" s="297"/>
      <c r="E137" s="297"/>
      <c r="F137" s="320" t="s">
        <v>1159</v>
      </c>
      <c r="G137" s="297"/>
      <c r="H137" s="297" t="s">
        <v>1206</v>
      </c>
      <c r="I137" s="297" t="s">
        <v>1155</v>
      </c>
      <c r="J137" s="297">
        <v>255</v>
      </c>
      <c r="K137" s="345"/>
    </row>
    <row r="138" s="1" customFormat="1" ht="15" customHeight="1">
      <c r="B138" s="342"/>
      <c r="C138" s="297" t="s">
        <v>1183</v>
      </c>
      <c r="D138" s="297"/>
      <c r="E138" s="297"/>
      <c r="F138" s="320" t="s">
        <v>1153</v>
      </c>
      <c r="G138" s="297"/>
      <c r="H138" s="297" t="s">
        <v>1207</v>
      </c>
      <c r="I138" s="297" t="s">
        <v>1185</v>
      </c>
      <c r="J138" s="297"/>
      <c r="K138" s="345"/>
    </row>
    <row r="139" s="1" customFormat="1" ht="15" customHeight="1">
      <c r="B139" s="342"/>
      <c r="C139" s="297" t="s">
        <v>1186</v>
      </c>
      <c r="D139" s="297"/>
      <c r="E139" s="297"/>
      <c r="F139" s="320" t="s">
        <v>1153</v>
      </c>
      <c r="G139" s="297"/>
      <c r="H139" s="297" t="s">
        <v>1208</v>
      </c>
      <c r="I139" s="297" t="s">
        <v>1188</v>
      </c>
      <c r="J139" s="297"/>
      <c r="K139" s="345"/>
    </row>
    <row r="140" s="1" customFormat="1" ht="15" customHeight="1">
      <c r="B140" s="342"/>
      <c r="C140" s="297" t="s">
        <v>1189</v>
      </c>
      <c r="D140" s="297"/>
      <c r="E140" s="297"/>
      <c r="F140" s="320" t="s">
        <v>1153</v>
      </c>
      <c r="G140" s="297"/>
      <c r="H140" s="297" t="s">
        <v>1189</v>
      </c>
      <c r="I140" s="297" t="s">
        <v>1188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1153</v>
      </c>
      <c r="G141" s="297"/>
      <c r="H141" s="297" t="s">
        <v>1209</v>
      </c>
      <c r="I141" s="297" t="s">
        <v>1188</v>
      </c>
      <c r="J141" s="297"/>
      <c r="K141" s="345"/>
    </row>
    <row r="142" s="1" customFormat="1" ht="15" customHeight="1">
      <c r="B142" s="342"/>
      <c r="C142" s="297" t="s">
        <v>1210</v>
      </c>
      <c r="D142" s="297"/>
      <c r="E142" s="297"/>
      <c r="F142" s="320" t="s">
        <v>1153</v>
      </c>
      <c r="G142" s="297"/>
      <c r="H142" s="297" t="s">
        <v>1211</v>
      </c>
      <c r="I142" s="297" t="s">
        <v>1188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1212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1147</v>
      </c>
      <c r="D148" s="312"/>
      <c r="E148" s="312"/>
      <c r="F148" s="312" t="s">
        <v>1148</v>
      </c>
      <c r="G148" s="313"/>
      <c r="H148" s="312" t="s">
        <v>54</v>
      </c>
      <c r="I148" s="312" t="s">
        <v>57</v>
      </c>
      <c r="J148" s="312" t="s">
        <v>1149</v>
      </c>
      <c r="K148" s="311"/>
    </row>
    <row r="149" s="1" customFormat="1" ht="17.25" customHeight="1">
      <c r="B149" s="309"/>
      <c r="C149" s="314" t="s">
        <v>1150</v>
      </c>
      <c r="D149" s="314"/>
      <c r="E149" s="314"/>
      <c r="F149" s="315" t="s">
        <v>1151</v>
      </c>
      <c r="G149" s="316"/>
      <c r="H149" s="314"/>
      <c r="I149" s="314"/>
      <c r="J149" s="314" t="s">
        <v>1152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1156</v>
      </c>
      <c r="D151" s="297"/>
      <c r="E151" s="297"/>
      <c r="F151" s="350" t="s">
        <v>1153</v>
      </c>
      <c r="G151" s="297"/>
      <c r="H151" s="349" t="s">
        <v>1193</v>
      </c>
      <c r="I151" s="349" t="s">
        <v>1155</v>
      </c>
      <c r="J151" s="349">
        <v>120</v>
      </c>
      <c r="K151" s="345"/>
    </row>
    <row r="152" s="1" customFormat="1" ht="15" customHeight="1">
      <c r="B152" s="322"/>
      <c r="C152" s="349" t="s">
        <v>1202</v>
      </c>
      <c r="D152" s="297"/>
      <c r="E152" s="297"/>
      <c r="F152" s="350" t="s">
        <v>1153</v>
      </c>
      <c r="G152" s="297"/>
      <c r="H152" s="349" t="s">
        <v>1213</v>
      </c>
      <c r="I152" s="349" t="s">
        <v>1155</v>
      </c>
      <c r="J152" s="349" t="s">
        <v>1204</v>
      </c>
      <c r="K152" s="345"/>
    </row>
    <row r="153" s="1" customFormat="1" ht="15" customHeight="1">
      <c r="B153" s="322"/>
      <c r="C153" s="349" t="s">
        <v>97</v>
      </c>
      <c r="D153" s="297"/>
      <c r="E153" s="297"/>
      <c r="F153" s="350" t="s">
        <v>1153</v>
      </c>
      <c r="G153" s="297"/>
      <c r="H153" s="349" t="s">
        <v>1214</v>
      </c>
      <c r="I153" s="349" t="s">
        <v>1155</v>
      </c>
      <c r="J153" s="349" t="s">
        <v>1204</v>
      </c>
      <c r="K153" s="345"/>
    </row>
    <row r="154" s="1" customFormat="1" ht="15" customHeight="1">
      <c r="B154" s="322"/>
      <c r="C154" s="349" t="s">
        <v>1158</v>
      </c>
      <c r="D154" s="297"/>
      <c r="E154" s="297"/>
      <c r="F154" s="350" t="s">
        <v>1159</v>
      </c>
      <c r="G154" s="297"/>
      <c r="H154" s="349" t="s">
        <v>1193</v>
      </c>
      <c r="I154" s="349" t="s">
        <v>1155</v>
      </c>
      <c r="J154" s="349">
        <v>50</v>
      </c>
      <c r="K154" s="345"/>
    </row>
    <row r="155" s="1" customFormat="1" ht="15" customHeight="1">
      <c r="B155" s="322"/>
      <c r="C155" s="349" t="s">
        <v>1161</v>
      </c>
      <c r="D155" s="297"/>
      <c r="E155" s="297"/>
      <c r="F155" s="350" t="s">
        <v>1153</v>
      </c>
      <c r="G155" s="297"/>
      <c r="H155" s="349" t="s">
        <v>1193</v>
      </c>
      <c r="I155" s="349" t="s">
        <v>1163</v>
      </c>
      <c r="J155" s="349"/>
      <c r="K155" s="345"/>
    </row>
    <row r="156" s="1" customFormat="1" ht="15" customHeight="1">
      <c r="B156" s="322"/>
      <c r="C156" s="349" t="s">
        <v>1172</v>
      </c>
      <c r="D156" s="297"/>
      <c r="E156" s="297"/>
      <c r="F156" s="350" t="s">
        <v>1159</v>
      </c>
      <c r="G156" s="297"/>
      <c r="H156" s="349" t="s">
        <v>1193</v>
      </c>
      <c r="I156" s="349" t="s">
        <v>1155</v>
      </c>
      <c r="J156" s="349">
        <v>50</v>
      </c>
      <c r="K156" s="345"/>
    </row>
    <row r="157" s="1" customFormat="1" ht="15" customHeight="1">
      <c r="B157" s="322"/>
      <c r="C157" s="349" t="s">
        <v>1180</v>
      </c>
      <c r="D157" s="297"/>
      <c r="E157" s="297"/>
      <c r="F157" s="350" t="s">
        <v>1159</v>
      </c>
      <c r="G157" s="297"/>
      <c r="H157" s="349" t="s">
        <v>1193</v>
      </c>
      <c r="I157" s="349" t="s">
        <v>1155</v>
      </c>
      <c r="J157" s="349">
        <v>50</v>
      </c>
      <c r="K157" s="345"/>
    </row>
    <row r="158" s="1" customFormat="1" ht="15" customHeight="1">
      <c r="B158" s="322"/>
      <c r="C158" s="349" t="s">
        <v>1178</v>
      </c>
      <c r="D158" s="297"/>
      <c r="E158" s="297"/>
      <c r="F158" s="350" t="s">
        <v>1159</v>
      </c>
      <c r="G158" s="297"/>
      <c r="H158" s="349" t="s">
        <v>1193</v>
      </c>
      <c r="I158" s="349" t="s">
        <v>1155</v>
      </c>
      <c r="J158" s="349">
        <v>50</v>
      </c>
      <c r="K158" s="345"/>
    </row>
    <row r="159" s="1" customFormat="1" ht="15" customHeight="1">
      <c r="B159" s="322"/>
      <c r="C159" s="349" t="s">
        <v>115</v>
      </c>
      <c r="D159" s="297"/>
      <c r="E159" s="297"/>
      <c r="F159" s="350" t="s">
        <v>1153</v>
      </c>
      <c r="G159" s="297"/>
      <c r="H159" s="349" t="s">
        <v>1215</v>
      </c>
      <c r="I159" s="349" t="s">
        <v>1155</v>
      </c>
      <c r="J159" s="349" t="s">
        <v>1216</v>
      </c>
      <c r="K159" s="345"/>
    </row>
    <row r="160" s="1" customFormat="1" ht="15" customHeight="1">
      <c r="B160" s="322"/>
      <c r="C160" s="349" t="s">
        <v>1217</v>
      </c>
      <c r="D160" s="297"/>
      <c r="E160" s="297"/>
      <c r="F160" s="350" t="s">
        <v>1153</v>
      </c>
      <c r="G160" s="297"/>
      <c r="H160" s="349" t="s">
        <v>1218</v>
      </c>
      <c r="I160" s="349" t="s">
        <v>1188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1219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1147</v>
      </c>
      <c r="D166" s="312"/>
      <c r="E166" s="312"/>
      <c r="F166" s="312" t="s">
        <v>1148</v>
      </c>
      <c r="G166" s="354"/>
      <c r="H166" s="355" t="s">
        <v>54</v>
      </c>
      <c r="I166" s="355" t="s">
        <v>57</v>
      </c>
      <c r="J166" s="312" t="s">
        <v>1149</v>
      </c>
      <c r="K166" s="289"/>
    </row>
    <row r="167" s="1" customFormat="1" ht="17.25" customHeight="1">
      <c r="B167" s="290"/>
      <c r="C167" s="314" t="s">
        <v>1150</v>
      </c>
      <c r="D167" s="314"/>
      <c r="E167" s="314"/>
      <c r="F167" s="315" t="s">
        <v>1151</v>
      </c>
      <c r="G167" s="356"/>
      <c r="H167" s="357"/>
      <c r="I167" s="357"/>
      <c r="J167" s="314" t="s">
        <v>1152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1156</v>
      </c>
      <c r="D169" s="297"/>
      <c r="E169" s="297"/>
      <c r="F169" s="320" t="s">
        <v>1153</v>
      </c>
      <c r="G169" s="297"/>
      <c r="H169" s="297" t="s">
        <v>1193</v>
      </c>
      <c r="I169" s="297" t="s">
        <v>1155</v>
      </c>
      <c r="J169" s="297">
        <v>120</v>
      </c>
      <c r="K169" s="345"/>
    </row>
    <row r="170" s="1" customFormat="1" ht="15" customHeight="1">
      <c r="B170" s="322"/>
      <c r="C170" s="297" t="s">
        <v>1202</v>
      </c>
      <c r="D170" s="297"/>
      <c r="E170" s="297"/>
      <c r="F170" s="320" t="s">
        <v>1153</v>
      </c>
      <c r="G170" s="297"/>
      <c r="H170" s="297" t="s">
        <v>1203</v>
      </c>
      <c r="I170" s="297" t="s">
        <v>1155</v>
      </c>
      <c r="J170" s="297" t="s">
        <v>1204</v>
      </c>
      <c r="K170" s="345"/>
    </row>
    <row r="171" s="1" customFormat="1" ht="15" customHeight="1">
      <c r="B171" s="322"/>
      <c r="C171" s="297" t="s">
        <v>97</v>
      </c>
      <c r="D171" s="297"/>
      <c r="E171" s="297"/>
      <c r="F171" s="320" t="s">
        <v>1153</v>
      </c>
      <c r="G171" s="297"/>
      <c r="H171" s="297" t="s">
        <v>1220</v>
      </c>
      <c r="I171" s="297" t="s">
        <v>1155</v>
      </c>
      <c r="J171" s="297" t="s">
        <v>1204</v>
      </c>
      <c r="K171" s="345"/>
    </row>
    <row r="172" s="1" customFormat="1" ht="15" customHeight="1">
      <c r="B172" s="322"/>
      <c r="C172" s="297" t="s">
        <v>1158</v>
      </c>
      <c r="D172" s="297"/>
      <c r="E172" s="297"/>
      <c r="F172" s="320" t="s">
        <v>1159</v>
      </c>
      <c r="G172" s="297"/>
      <c r="H172" s="297" t="s">
        <v>1220</v>
      </c>
      <c r="I172" s="297" t="s">
        <v>1155</v>
      </c>
      <c r="J172" s="297">
        <v>50</v>
      </c>
      <c r="K172" s="345"/>
    </row>
    <row r="173" s="1" customFormat="1" ht="15" customHeight="1">
      <c r="B173" s="322"/>
      <c r="C173" s="297" t="s">
        <v>1161</v>
      </c>
      <c r="D173" s="297"/>
      <c r="E173" s="297"/>
      <c r="F173" s="320" t="s">
        <v>1153</v>
      </c>
      <c r="G173" s="297"/>
      <c r="H173" s="297" t="s">
        <v>1220</v>
      </c>
      <c r="I173" s="297" t="s">
        <v>1163</v>
      </c>
      <c r="J173" s="297"/>
      <c r="K173" s="345"/>
    </row>
    <row r="174" s="1" customFormat="1" ht="15" customHeight="1">
      <c r="B174" s="322"/>
      <c r="C174" s="297" t="s">
        <v>1172</v>
      </c>
      <c r="D174" s="297"/>
      <c r="E174" s="297"/>
      <c r="F174" s="320" t="s">
        <v>1159</v>
      </c>
      <c r="G174" s="297"/>
      <c r="H174" s="297" t="s">
        <v>1220</v>
      </c>
      <c r="I174" s="297" t="s">
        <v>1155</v>
      </c>
      <c r="J174" s="297">
        <v>50</v>
      </c>
      <c r="K174" s="345"/>
    </row>
    <row r="175" s="1" customFormat="1" ht="15" customHeight="1">
      <c r="B175" s="322"/>
      <c r="C175" s="297" t="s">
        <v>1180</v>
      </c>
      <c r="D175" s="297"/>
      <c r="E175" s="297"/>
      <c r="F175" s="320" t="s">
        <v>1159</v>
      </c>
      <c r="G175" s="297"/>
      <c r="H175" s="297" t="s">
        <v>1220</v>
      </c>
      <c r="I175" s="297" t="s">
        <v>1155</v>
      </c>
      <c r="J175" s="297">
        <v>50</v>
      </c>
      <c r="K175" s="345"/>
    </row>
    <row r="176" s="1" customFormat="1" ht="15" customHeight="1">
      <c r="B176" s="322"/>
      <c r="C176" s="297" t="s">
        <v>1178</v>
      </c>
      <c r="D176" s="297"/>
      <c r="E176" s="297"/>
      <c r="F176" s="320" t="s">
        <v>1159</v>
      </c>
      <c r="G176" s="297"/>
      <c r="H176" s="297" t="s">
        <v>1220</v>
      </c>
      <c r="I176" s="297" t="s">
        <v>1155</v>
      </c>
      <c r="J176" s="297">
        <v>50</v>
      </c>
      <c r="K176" s="345"/>
    </row>
    <row r="177" s="1" customFormat="1" ht="15" customHeight="1">
      <c r="B177" s="322"/>
      <c r="C177" s="297" t="s">
        <v>124</v>
      </c>
      <c r="D177" s="297"/>
      <c r="E177" s="297"/>
      <c r="F177" s="320" t="s">
        <v>1153</v>
      </c>
      <c r="G177" s="297"/>
      <c r="H177" s="297" t="s">
        <v>1221</v>
      </c>
      <c r="I177" s="297" t="s">
        <v>1222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1153</v>
      </c>
      <c r="G178" s="297"/>
      <c r="H178" s="297" t="s">
        <v>1223</v>
      </c>
      <c r="I178" s="297" t="s">
        <v>1224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1153</v>
      </c>
      <c r="G179" s="297"/>
      <c r="H179" s="297" t="s">
        <v>1225</v>
      </c>
      <c r="I179" s="297" t="s">
        <v>1155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1153</v>
      </c>
      <c r="G180" s="297"/>
      <c r="H180" s="297" t="s">
        <v>1226</v>
      </c>
      <c r="I180" s="297" t="s">
        <v>1155</v>
      </c>
      <c r="J180" s="297">
        <v>255</v>
      </c>
      <c r="K180" s="345"/>
    </row>
    <row r="181" s="1" customFormat="1" ht="15" customHeight="1">
      <c r="B181" s="322"/>
      <c r="C181" s="297" t="s">
        <v>125</v>
      </c>
      <c r="D181" s="297"/>
      <c r="E181" s="297"/>
      <c r="F181" s="320" t="s">
        <v>1153</v>
      </c>
      <c r="G181" s="297"/>
      <c r="H181" s="297" t="s">
        <v>1117</v>
      </c>
      <c r="I181" s="297" t="s">
        <v>1155</v>
      </c>
      <c r="J181" s="297">
        <v>10</v>
      </c>
      <c r="K181" s="345"/>
    </row>
    <row r="182" s="1" customFormat="1" ht="15" customHeight="1">
      <c r="B182" s="322"/>
      <c r="C182" s="297" t="s">
        <v>126</v>
      </c>
      <c r="D182" s="297"/>
      <c r="E182" s="297"/>
      <c r="F182" s="320" t="s">
        <v>1153</v>
      </c>
      <c r="G182" s="297"/>
      <c r="H182" s="297" t="s">
        <v>1227</v>
      </c>
      <c r="I182" s="297" t="s">
        <v>1188</v>
      </c>
      <c r="J182" s="297"/>
      <c r="K182" s="345"/>
    </row>
    <row r="183" s="1" customFormat="1" ht="15" customHeight="1">
      <c r="B183" s="322"/>
      <c r="C183" s="297" t="s">
        <v>1228</v>
      </c>
      <c r="D183" s="297"/>
      <c r="E183" s="297"/>
      <c r="F183" s="320" t="s">
        <v>1153</v>
      </c>
      <c r="G183" s="297"/>
      <c r="H183" s="297" t="s">
        <v>1229</v>
      </c>
      <c r="I183" s="297" t="s">
        <v>1188</v>
      </c>
      <c r="J183" s="297"/>
      <c r="K183" s="345"/>
    </row>
    <row r="184" s="1" customFormat="1" ht="15" customHeight="1">
      <c r="B184" s="322"/>
      <c r="C184" s="297" t="s">
        <v>1217</v>
      </c>
      <c r="D184" s="297"/>
      <c r="E184" s="297"/>
      <c r="F184" s="320" t="s">
        <v>1153</v>
      </c>
      <c r="G184" s="297"/>
      <c r="H184" s="297" t="s">
        <v>1230</v>
      </c>
      <c r="I184" s="297" t="s">
        <v>1188</v>
      </c>
      <c r="J184" s="297"/>
      <c r="K184" s="345"/>
    </row>
    <row r="185" s="1" customFormat="1" ht="15" customHeight="1">
      <c r="B185" s="322"/>
      <c r="C185" s="297" t="s">
        <v>128</v>
      </c>
      <c r="D185" s="297"/>
      <c r="E185" s="297"/>
      <c r="F185" s="320" t="s">
        <v>1159</v>
      </c>
      <c r="G185" s="297"/>
      <c r="H185" s="297" t="s">
        <v>1231</v>
      </c>
      <c r="I185" s="297" t="s">
        <v>1155</v>
      </c>
      <c r="J185" s="297">
        <v>50</v>
      </c>
      <c r="K185" s="345"/>
    </row>
    <row r="186" s="1" customFormat="1" ht="15" customHeight="1">
      <c r="B186" s="322"/>
      <c r="C186" s="297" t="s">
        <v>1232</v>
      </c>
      <c r="D186" s="297"/>
      <c r="E186" s="297"/>
      <c r="F186" s="320" t="s">
        <v>1159</v>
      </c>
      <c r="G186" s="297"/>
      <c r="H186" s="297" t="s">
        <v>1233</v>
      </c>
      <c r="I186" s="297" t="s">
        <v>1234</v>
      </c>
      <c r="J186" s="297"/>
      <c r="K186" s="345"/>
    </row>
    <row r="187" s="1" customFormat="1" ht="15" customHeight="1">
      <c r="B187" s="322"/>
      <c r="C187" s="297" t="s">
        <v>1235</v>
      </c>
      <c r="D187" s="297"/>
      <c r="E187" s="297"/>
      <c r="F187" s="320" t="s">
        <v>1159</v>
      </c>
      <c r="G187" s="297"/>
      <c r="H187" s="297" t="s">
        <v>1236</v>
      </c>
      <c r="I187" s="297" t="s">
        <v>1234</v>
      </c>
      <c r="J187" s="297"/>
      <c r="K187" s="345"/>
    </row>
    <row r="188" s="1" customFormat="1" ht="15" customHeight="1">
      <c r="B188" s="322"/>
      <c r="C188" s="297" t="s">
        <v>1237</v>
      </c>
      <c r="D188" s="297"/>
      <c r="E188" s="297"/>
      <c r="F188" s="320" t="s">
        <v>1159</v>
      </c>
      <c r="G188" s="297"/>
      <c r="H188" s="297" t="s">
        <v>1238</v>
      </c>
      <c r="I188" s="297" t="s">
        <v>1234</v>
      </c>
      <c r="J188" s="297"/>
      <c r="K188" s="345"/>
    </row>
    <row r="189" s="1" customFormat="1" ht="15" customHeight="1">
      <c r="B189" s="322"/>
      <c r="C189" s="358" t="s">
        <v>1239</v>
      </c>
      <c r="D189" s="297"/>
      <c r="E189" s="297"/>
      <c r="F189" s="320" t="s">
        <v>1159</v>
      </c>
      <c r="G189" s="297"/>
      <c r="H189" s="297" t="s">
        <v>1240</v>
      </c>
      <c r="I189" s="297" t="s">
        <v>1241</v>
      </c>
      <c r="J189" s="359" t="s">
        <v>1242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1153</v>
      </c>
      <c r="G190" s="297"/>
      <c r="H190" s="294" t="s">
        <v>1243</v>
      </c>
      <c r="I190" s="297" t="s">
        <v>1244</v>
      </c>
      <c r="J190" s="297"/>
      <c r="K190" s="345"/>
    </row>
    <row r="191" s="1" customFormat="1" ht="15" customHeight="1">
      <c r="B191" s="322"/>
      <c r="C191" s="358" t="s">
        <v>1245</v>
      </c>
      <c r="D191" s="297"/>
      <c r="E191" s="297"/>
      <c r="F191" s="320" t="s">
        <v>1153</v>
      </c>
      <c r="G191" s="297"/>
      <c r="H191" s="297" t="s">
        <v>1246</v>
      </c>
      <c r="I191" s="297" t="s">
        <v>1188</v>
      </c>
      <c r="J191" s="297"/>
      <c r="K191" s="345"/>
    </row>
    <row r="192" s="1" customFormat="1" ht="15" customHeight="1">
      <c r="B192" s="322"/>
      <c r="C192" s="358" t="s">
        <v>1247</v>
      </c>
      <c r="D192" s="297"/>
      <c r="E192" s="297"/>
      <c r="F192" s="320" t="s">
        <v>1153</v>
      </c>
      <c r="G192" s="297"/>
      <c r="H192" s="297" t="s">
        <v>1248</v>
      </c>
      <c r="I192" s="297" t="s">
        <v>1188</v>
      </c>
      <c r="J192" s="297"/>
      <c r="K192" s="345"/>
    </row>
    <row r="193" s="1" customFormat="1" ht="15" customHeight="1">
      <c r="B193" s="322"/>
      <c r="C193" s="358" t="s">
        <v>1249</v>
      </c>
      <c r="D193" s="297"/>
      <c r="E193" s="297"/>
      <c r="F193" s="320" t="s">
        <v>1159</v>
      </c>
      <c r="G193" s="297"/>
      <c r="H193" s="297" t="s">
        <v>1250</v>
      </c>
      <c r="I193" s="297" t="s">
        <v>1188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1251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1252</v>
      </c>
      <c r="D200" s="361"/>
      <c r="E200" s="361"/>
      <c r="F200" s="361" t="s">
        <v>1253</v>
      </c>
      <c r="G200" s="362"/>
      <c r="H200" s="361" t="s">
        <v>1254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1244</v>
      </c>
      <c r="D202" s="297"/>
      <c r="E202" s="297"/>
      <c r="F202" s="320" t="s">
        <v>43</v>
      </c>
      <c r="G202" s="297"/>
      <c r="H202" s="297" t="s">
        <v>1255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1256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1257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1258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1259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1200</v>
      </c>
      <c r="D208" s="297"/>
      <c r="E208" s="297"/>
      <c r="F208" s="320" t="s">
        <v>79</v>
      </c>
      <c r="G208" s="297"/>
      <c r="H208" s="297" t="s">
        <v>1260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1098</v>
      </c>
      <c r="G209" s="297"/>
      <c r="H209" s="297" t="s">
        <v>1099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1096</v>
      </c>
      <c r="G210" s="297"/>
      <c r="H210" s="297" t="s">
        <v>1261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1100</v>
      </c>
      <c r="G211" s="358"/>
      <c r="H211" s="349" t="s">
        <v>78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1101</v>
      </c>
      <c r="G212" s="358"/>
      <c r="H212" s="349" t="s">
        <v>1262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1224</v>
      </c>
      <c r="D214" s="297"/>
      <c r="E214" s="297"/>
      <c r="F214" s="320">
        <v>1</v>
      </c>
      <c r="G214" s="358"/>
      <c r="H214" s="349" t="s">
        <v>1263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1264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1265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1266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112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12. 1. 2023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ROUND((SUM(BE84:BE138)),  2)</f>
        <v>0</v>
      </c>
      <c r="G33" s="39"/>
      <c r="H33" s="39"/>
      <c r="I33" s="158">
        <v>0.20999999999999999</v>
      </c>
      <c r="J33" s="157">
        <f>ROUND(((SUM(BE84:BE138))*I33),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ROUND((SUM(BF84:BF138)),  2)</f>
        <v>0</v>
      </c>
      <c r="G34" s="39"/>
      <c r="H34" s="39"/>
      <c r="I34" s="158">
        <v>0.14999999999999999</v>
      </c>
      <c r="J34" s="157">
        <f>ROUND(((SUM(BF84:BF138))*I34),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ROUND((SUM(BG84:BG138)),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ROUND((SUM(BH84:BH138)),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ROUND((SUM(BI84:BI138)),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C ve 4.n.p. pro zřízení sesterny oddělení interna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112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000 - Vedlejší a ostatní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 - Místek</v>
      </c>
      <c r="G52" s="41"/>
      <c r="H52" s="41"/>
      <c r="I52" s="33" t="s">
        <v>23</v>
      </c>
      <c r="J52" s="73" t="str">
        <f>IF(J12="","",J12)</f>
        <v>12. 1. 2023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Nemosnice ve Frýdku-Místku,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115</v>
      </c>
      <c r="D57" s="172"/>
      <c r="E57" s="172"/>
      <c r="F57" s="172"/>
      <c r="G57" s="172"/>
      <c r="H57" s="172"/>
      <c r="I57" s="172"/>
      <c r="J57" s="173" t="s">
        <v>116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75"/>
      <c r="C60" s="176"/>
      <c r="D60" s="177" t="s">
        <v>118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119</v>
      </c>
      <c r="E61" s="183"/>
      <c r="F61" s="183"/>
      <c r="G61" s="183"/>
      <c r="H61" s="183"/>
      <c r="I61" s="183"/>
      <c r="J61" s="184">
        <f>J86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120</v>
      </c>
      <c r="E62" s="183"/>
      <c r="F62" s="183"/>
      <c r="G62" s="183"/>
      <c r="H62" s="183"/>
      <c r="I62" s="183"/>
      <c r="J62" s="184">
        <f>J108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121</v>
      </c>
      <c r="E63" s="183"/>
      <c r="F63" s="183"/>
      <c r="G63" s="183"/>
      <c r="H63" s="183"/>
      <c r="I63" s="183"/>
      <c r="J63" s="184">
        <f>J121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122</v>
      </c>
      <c r="E64" s="183"/>
      <c r="F64" s="183"/>
      <c r="G64" s="183"/>
      <c r="H64" s="183"/>
      <c r="I64" s="183"/>
      <c r="J64" s="184">
        <f>J135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123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Stavební úpravy budovy C ve 4.n.p. pro zřízení sesterny oddělení interna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112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000 - Vedlejší a ostatní náklady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Frýdek - Místek</v>
      </c>
      <c r="G78" s="41"/>
      <c r="H78" s="41"/>
      <c r="I78" s="33" t="s">
        <v>23</v>
      </c>
      <c r="J78" s="73" t="str">
        <f>IF(J12="","",J12)</f>
        <v>12. 1. 2023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Nemosnice ve Frýdku-Místku, p.o.</v>
      </c>
      <c r="G80" s="41"/>
      <c r="H80" s="41"/>
      <c r="I80" s="33" t="s">
        <v>31</v>
      </c>
      <c r="J80" s="37" t="str">
        <f>E21</f>
        <v>Forsing projekt s.r.o.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6"/>
      <c r="B83" s="187"/>
      <c r="C83" s="188" t="s">
        <v>124</v>
      </c>
      <c r="D83" s="189" t="s">
        <v>57</v>
      </c>
      <c r="E83" s="189" t="s">
        <v>53</v>
      </c>
      <c r="F83" s="189" t="s">
        <v>54</v>
      </c>
      <c r="G83" s="189" t="s">
        <v>125</v>
      </c>
      <c r="H83" s="189" t="s">
        <v>126</v>
      </c>
      <c r="I83" s="189" t="s">
        <v>127</v>
      </c>
      <c r="J83" s="189" t="s">
        <v>116</v>
      </c>
      <c r="K83" s="190" t="s">
        <v>128</v>
      </c>
      <c r="L83" s="191"/>
      <c r="M83" s="93" t="s">
        <v>19</v>
      </c>
      <c r="N83" s="94" t="s">
        <v>42</v>
      </c>
      <c r="O83" s="94" t="s">
        <v>129</v>
      </c>
      <c r="P83" s="94" t="s">
        <v>130</v>
      </c>
      <c r="Q83" s="94" t="s">
        <v>131</v>
      </c>
      <c r="R83" s="94" t="s">
        <v>132</v>
      </c>
      <c r="S83" s="94" t="s">
        <v>133</v>
      </c>
      <c r="T83" s="95" t="s">
        <v>134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9"/>
      <c r="B84" s="40"/>
      <c r="C84" s="100" t="s">
        <v>135</v>
      </c>
      <c r="D84" s="41"/>
      <c r="E84" s="41"/>
      <c r="F84" s="41"/>
      <c r="G84" s="41"/>
      <c r="H84" s="41"/>
      <c r="I84" s="41"/>
      <c r="J84" s="192">
        <f>BK84</f>
        <v>0</v>
      </c>
      <c r="K84" s="41"/>
      <c r="L84" s="45"/>
      <c r="M84" s="96"/>
      <c r="N84" s="193"/>
      <c r="O84" s="97"/>
      <c r="P84" s="194">
        <f>P85</f>
        <v>0</v>
      </c>
      <c r="Q84" s="97"/>
      <c r="R84" s="194">
        <f>R85</f>
        <v>0</v>
      </c>
      <c r="S84" s="97"/>
      <c r="T84" s="195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117</v>
      </c>
      <c r="BK84" s="196">
        <f>BK85</f>
        <v>0</v>
      </c>
    </row>
    <row r="85" s="12" customFormat="1" ht="25.92" customHeight="1">
      <c r="A85" s="12"/>
      <c r="B85" s="197"/>
      <c r="C85" s="198"/>
      <c r="D85" s="199" t="s">
        <v>71</v>
      </c>
      <c r="E85" s="200" t="s">
        <v>136</v>
      </c>
      <c r="F85" s="200" t="s">
        <v>137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P86+P108+P121+P135</f>
        <v>0</v>
      </c>
      <c r="Q85" s="205"/>
      <c r="R85" s="206">
        <f>R86+R108+R121+R135</f>
        <v>0</v>
      </c>
      <c r="S85" s="205"/>
      <c r="T85" s="207">
        <f>T86+T108+T121+T135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138</v>
      </c>
      <c r="AT85" s="209" t="s">
        <v>71</v>
      </c>
      <c r="AU85" s="209" t="s">
        <v>72</v>
      </c>
      <c r="AY85" s="208" t="s">
        <v>139</v>
      </c>
      <c r="BK85" s="210">
        <f>BK86+BK108+BK121+BK135</f>
        <v>0</v>
      </c>
    </row>
    <row r="86" s="12" customFormat="1" ht="22.8" customHeight="1">
      <c r="A86" s="12"/>
      <c r="B86" s="197"/>
      <c r="C86" s="198"/>
      <c r="D86" s="199" t="s">
        <v>71</v>
      </c>
      <c r="E86" s="211" t="s">
        <v>140</v>
      </c>
      <c r="F86" s="211" t="s">
        <v>141</v>
      </c>
      <c r="G86" s="198"/>
      <c r="H86" s="198"/>
      <c r="I86" s="201"/>
      <c r="J86" s="212">
        <f>BK86</f>
        <v>0</v>
      </c>
      <c r="K86" s="198"/>
      <c r="L86" s="203"/>
      <c r="M86" s="204"/>
      <c r="N86" s="205"/>
      <c r="O86" s="205"/>
      <c r="P86" s="206">
        <f>SUM(P87:P107)</f>
        <v>0</v>
      </c>
      <c r="Q86" s="205"/>
      <c r="R86" s="206">
        <f>SUM(R87:R107)</f>
        <v>0</v>
      </c>
      <c r="S86" s="205"/>
      <c r="T86" s="207">
        <f>SUM(T87:T107)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138</v>
      </c>
      <c r="AT86" s="209" t="s">
        <v>71</v>
      </c>
      <c r="AU86" s="209" t="s">
        <v>80</v>
      </c>
      <c r="AY86" s="208" t="s">
        <v>139</v>
      </c>
      <c r="BK86" s="210">
        <f>SUM(BK87:BK107)</f>
        <v>0</v>
      </c>
    </row>
    <row r="87" s="2" customFormat="1" ht="16.5" customHeight="1">
      <c r="A87" s="39"/>
      <c r="B87" s="40"/>
      <c r="C87" s="213" t="s">
        <v>80</v>
      </c>
      <c r="D87" s="213" t="s">
        <v>142</v>
      </c>
      <c r="E87" s="214" t="s">
        <v>143</v>
      </c>
      <c r="F87" s="215" t="s">
        <v>144</v>
      </c>
      <c r="G87" s="216" t="s">
        <v>145</v>
      </c>
      <c r="H87" s="217">
        <v>1</v>
      </c>
      <c r="I87" s="218"/>
      <c r="J87" s="219">
        <f>ROUND(I87*H87,2)</f>
        <v>0</v>
      </c>
      <c r="K87" s="215" t="s">
        <v>146</v>
      </c>
      <c r="L87" s="45"/>
      <c r="M87" s="220" t="s">
        <v>19</v>
      </c>
      <c r="N87" s="221" t="s">
        <v>43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147</v>
      </c>
      <c r="AT87" s="224" t="s">
        <v>142</v>
      </c>
      <c r="AU87" s="224" t="s">
        <v>82</v>
      </c>
      <c r="AY87" s="18" t="s">
        <v>139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80</v>
      </c>
      <c r="BK87" s="225">
        <f>ROUND(I87*H87,2)</f>
        <v>0</v>
      </c>
      <c r="BL87" s="18" t="s">
        <v>147</v>
      </c>
      <c r="BM87" s="224" t="s">
        <v>148</v>
      </c>
    </row>
    <row r="88" s="2" customFormat="1">
      <c r="A88" s="39"/>
      <c r="B88" s="40"/>
      <c r="C88" s="41"/>
      <c r="D88" s="226" t="s">
        <v>149</v>
      </c>
      <c r="E88" s="41"/>
      <c r="F88" s="227" t="s">
        <v>144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149</v>
      </c>
      <c r="AU88" s="18" t="s">
        <v>82</v>
      </c>
    </row>
    <row r="89" s="2" customFormat="1">
      <c r="A89" s="39"/>
      <c r="B89" s="40"/>
      <c r="C89" s="41"/>
      <c r="D89" s="231" t="s">
        <v>150</v>
      </c>
      <c r="E89" s="41"/>
      <c r="F89" s="232" t="s">
        <v>151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150</v>
      </c>
      <c r="AU89" s="18" t="s">
        <v>82</v>
      </c>
    </row>
    <row r="90" s="13" customFormat="1">
      <c r="A90" s="13"/>
      <c r="B90" s="233"/>
      <c r="C90" s="234"/>
      <c r="D90" s="226" t="s">
        <v>152</v>
      </c>
      <c r="E90" s="235" t="s">
        <v>19</v>
      </c>
      <c r="F90" s="236" t="s">
        <v>153</v>
      </c>
      <c r="G90" s="234"/>
      <c r="H90" s="235" t="s">
        <v>19</v>
      </c>
      <c r="I90" s="237"/>
      <c r="J90" s="234"/>
      <c r="K90" s="234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152</v>
      </c>
      <c r="AU90" s="242" t="s">
        <v>82</v>
      </c>
      <c r="AV90" s="13" t="s">
        <v>80</v>
      </c>
      <c r="AW90" s="13" t="s">
        <v>33</v>
      </c>
      <c r="AX90" s="13" t="s">
        <v>72</v>
      </c>
      <c r="AY90" s="242" t="s">
        <v>139</v>
      </c>
    </row>
    <row r="91" s="14" customFormat="1">
      <c r="A91" s="14"/>
      <c r="B91" s="243"/>
      <c r="C91" s="244"/>
      <c r="D91" s="226" t="s">
        <v>152</v>
      </c>
      <c r="E91" s="245" t="s">
        <v>19</v>
      </c>
      <c r="F91" s="246" t="s">
        <v>80</v>
      </c>
      <c r="G91" s="244"/>
      <c r="H91" s="247">
        <v>1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152</v>
      </c>
      <c r="AU91" s="253" t="s">
        <v>82</v>
      </c>
      <c r="AV91" s="14" t="s">
        <v>82</v>
      </c>
      <c r="AW91" s="14" t="s">
        <v>33</v>
      </c>
      <c r="AX91" s="14" t="s">
        <v>72</v>
      </c>
      <c r="AY91" s="253" t="s">
        <v>139</v>
      </c>
    </row>
    <row r="92" s="15" customFormat="1">
      <c r="A92" s="15"/>
      <c r="B92" s="254"/>
      <c r="C92" s="255"/>
      <c r="D92" s="226" t="s">
        <v>152</v>
      </c>
      <c r="E92" s="256" t="s">
        <v>19</v>
      </c>
      <c r="F92" s="257" t="s">
        <v>154</v>
      </c>
      <c r="G92" s="255"/>
      <c r="H92" s="258">
        <v>1</v>
      </c>
      <c r="I92" s="259"/>
      <c r="J92" s="255"/>
      <c r="K92" s="255"/>
      <c r="L92" s="260"/>
      <c r="M92" s="261"/>
      <c r="N92" s="262"/>
      <c r="O92" s="262"/>
      <c r="P92" s="262"/>
      <c r="Q92" s="262"/>
      <c r="R92" s="262"/>
      <c r="S92" s="262"/>
      <c r="T92" s="263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4" t="s">
        <v>152</v>
      </c>
      <c r="AU92" s="264" t="s">
        <v>82</v>
      </c>
      <c r="AV92" s="15" t="s">
        <v>155</v>
      </c>
      <c r="AW92" s="15" t="s">
        <v>33</v>
      </c>
      <c r="AX92" s="15" t="s">
        <v>80</v>
      </c>
      <c r="AY92" s="264" t="s">
        <v>139</v>
      </c>
    </row>
    <row r="93" s="2" customFormat="1" ht="16.5" customHeight="1">
      <c r="A93" s="39"/>
      <c r="B93" s="40"/>
      <c r="C93" s="213" t="s">
        <v>82</v>
      </c>
      <c r="D93" s="213" t="s">
        <v>142</v>
      </c>
      <c r="E93" s="214" t="s">
        <v>156</v>
      </c>
      <c r="F93" s="215" t="s">
        <v>157</v>
      </c>
      <c r="G93" s="216" t="s">
        <v>145</v>
      </c>
      <c r="H93" s="217">
        <v>1</v>
      </c>
      <c r="I93" s="218"/>
      <c r="J93" s="219">
        <f>ROUND(I93*H93,2)</f>
        <v>0</v>
      </c>
      <c r="K93" s="215" t="s">
        <v>146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147</v>
      </c>
      <c r="AT93" s="224" t="s">
        <v>142</v>
      </c>
      <c r="AU93" s="224" t="s">
        <v>82</v>
      </c>
      <c r="AY93" s="18" t="s">
        <v>139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147</v>
      </c>
      <c r="BM93" s="224" t="s">
        <v>158</v>
      </c>
    </row>
    <row r="94" s="2" customFormat="1">
      <c r="A94" s="39"/>
      <c r="B94" s="40"/>
      <c r="C94" s="41"/>
      <c r="D94" s="226" t="s">
        <v>149</v>
      </c>
      <c r="E94" s="41"/>
      <c r="F94" s="227" t="s">
        <v>157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82</v>
      </c>
    </row>
    <row r="95" s="2" customFormat="1">
      <c r="A95" s="39"/>
      <c r="B95" s="40"/>
      <c r="C95" s="41"/>
      <c r="D95" s="231" t="s">
        <v>150</v>
      </c>
      <c r="E95" s="41"/>
      <c r="F95" s="232" t="s">
        <v>159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150</v>
      </c>
      <c r="AU95" s="18" t="s">
        <v>82</v>
      </c>
    </row>
    <row r="96" s="13" customFormat="1">
      <c r="A96" s="13"/>
      <c r="B96" s="233"/>
      <c r="C96" s="234"/>
      <c r="D96" s="226" t="s">
        <v>152</v>
      </c>
      <c r="E96" s="235" t="s">
        <v>19</v>
      </c>
      <c r="F96" s="236" t="s">
        <v>160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152</v>
      </c>
      <c r="AU96" s="242" t="s">
        <v>82</v>
      </c>
      <c r="AV96" s="13" t="s">
        <v>80</v>
      </c>
      <c r="AW96" s="13" t="s">
        <v>33</v>
      </c>
      <c r="AX96" s="13" t="s">
        <v>72</v>
      </c>
      <c r="AY96" s="242" t="s">
        <v>139</v>
      </c>
    </row>
    <row r="97" s="14" customFormat="1">
      <c r="A97" s="14"/>
      <c r="B97" s="243"/>
      <c r="C97" s="244"/>
      <c r="D97" s="226" t="s">
        <v>152</v>
      </c>
      <c r="E97" s="245" t="s">
        <v>19</v>
      </c>
      <c r="F97" s="246" t="s">
        <v>80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152</v>
      </c>
      <c r="AU97" s="253" t="s">
        <v>82</v>
      </c>
      <c r="AV97" s="14" t="s">
        <v>82</v>
      </c>
      <c r="AW97" s="14" t="s">
        <v>33</v>
      </c>
      <c r="AX97" s="14" t="s">
        <v>72</v>
      </c>
      <c r="AY97" s="253" t="s">
        <v>139</v>
      </c>
    </row>
    <row r="98" s="15" customFormat="1">
      <c r="A98" s="15"/>
      <c r="B98" s="254"/>
      <c r="C98" s="255"/>
      <c r="D98" s="226" t="s">
        <v>152</v>
      </c>
      <c r="E98" s="256" t="s">
        <v>19</v>
      </c>
      <c r="F98" s="257" t="s">
        <v>154</v>
      </c>
      <c r="G98" s="255"/>
      <c r="H98" s="258">
        <v>1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4" t="s">
        <v>152</v>
      </c>
      <c r="AU98" s="264" t="s">
        <v>82</v>
      </c>
      <c r="AV98" s="15" t="s">
        <v>155</v>
      </c>
      <c r="AW98" s="15" t="s">
        <v>33</v>
      </c>
      <c r="AX98" s="15" t="s">
        <v>80</v>
      </c>
      <c r="AY98" s="264" t="s">
        <v>139</v>
      </c>
    </row>
    <row r="99" s="2" customFormat="1" ht="16.5" customHeight="1">
      <c r="A99" s="39"/>
      <c r="B99" s="40"/>
      <c r="C99" s="213" t="s">
        <v>161</v>
      </c>
      <c r="D99" s="213" t="s">
        <v>142</v>
      </c>
      <c r="E99" s="214" t="s">
        <v>162</v>
      </c>
      <c r="F99" s="215" t="s">
        <v>163</v>
      </c>
      <c r="G99" s="216" t="s">
        <v>145</v>
      </c>
      <c r="H99" s="217">
        <v>1</v>
      </c>
      <c r="I99" s="218"/>
      <c r="J99" s="219">
        <f>ROUND(I99*H99,2)</f>
        <v>0</v>
      </c>
      <c r="K99" s="215" t="s">
        <v>146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147</v>
      </c>
      <c r="AT99" s="224" t="s">
        <v>142</v>
      </c>
      <c r="AU99" s="224" t="s">
        <v>82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147</v>
      </c>
      <c r="BM99" s="224" t="s">
        <v>164</v>
      </c>
    </row>
    <row r="100" s="2" customFormat="1">
      <c r="A100" s="39"/>
      <c r="B100" s="40"/>
      <c r="C100" s="41"/>
      <c r="D100" s="226" t="s">
        <v>149</v>
      </c>
      <c r="E100" s="41"/>
      <c r="F100" s="227" t="s">
        <v>163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82</v>
      </c>
    </row>
    <row r="101" s="2" customFormat="1">
      <c r="A101" s="39"/>
      <c r="B101" s="40"/>
      <c r="C101" s="41"/>
      <c r="D101" s="231" t="s">
        <v>150</v>
      </c>
      <c r="E101" s="41"/>
      <c r="F101" s="232" t="s">
        <v>165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82</v>
      </c>
    </row>
    <row r="102" s="13" customFormat="1">
      <c r="A102" s="13"/>
      <c r="B102" s="233"/>
      <c r="C102" s="234"/>
      <c r="D102" s="226" t="s">
        <v>152</v>
      </c>
      <c r="E102" s="235" t="s">
        <v>19</v>
      </c>
      <c r="F102" s="236" t="s">
        <v>166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152</v>
      </c>
      <c r="AU102" s="242" t="s">
        <v>82</v>
      </c>
      <c r="AV102" s="13" t="s">
        <v>80</v>
      </c>
      <c r="AW102" s="13" t="s">
        <v>33</v>
      </c>
      <c r="AX102" s="13" t="s">
        <v>72</v>
      </c>
      <c r="AY102" s="242" t="s">
        <v>139</v>
      </c>
    </row>
    <row r="103" s="14" customFormat="1">
      <c r="A103" s="14"/>
      <c r="B103" s="243"/>
      <c r="C103" s="244"/>
      <c r="D103" s="226" t="s">
        <v>152</v>
      </c>
      <c r="E103" s="245" t="s">
        <v>19</v>
      </c>
      <c r="F103" s="246" t="s">
        <v>80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152</v>
      </c>
      <c r="AU103" s="253" t="s">
        <v>82</v>
      </c>
      <c r="AV103" s="14" t="s">
        <v>82</v>
      </c>
      <c r="AW103" s="14" t="s">
        <v>33</v>
      </c>
      <c r="AX103" s="14" t="s">
        <v>72</v>
      </c>
      <c r="AY103" s="253" t="s">
        <v>139</v>
      </c>
    </row>
    <row r="104" s="15" customFormat="1">
      <c r="A104" s="15"/>
      <c r="B104" s="254"/>
      <c r="C104" s="255"/>
      <c r="D104" s="226" t="s">
        <v>152</v>
      </c>
      <c r="E104" s="256" t="s">
        <v>19</v>
      </c>
      <c r="F104" s="257" t="s">
        <v>154</v>
      </c>
      <c r="G104" s="255"/>
      <c r="H104" s="258">
        <v>1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152</v>
      </c>
      <c r="AU104" s="264" t="s">
        <v>82</v>
      </c>
      <c r="AV104" s="15" t="s">
        <v>155</v>
      </c>
      <c r="AW104" s="15" t="s">
        <v>33</v>
      </c>
      <c r="AX104" s="15" t="s">
        <v>80</v>
      </c>
      <c r="AY104" s="264" t="s">
        <v>139</v>
      </c>
    </row>
    <row r="105" s="2" customFormat="1" ht="16.5" customHeight="1">
      <c r="A105" s="39"/>
      <c r="B105" s="40"/>
      <c r="C105" s="213" t="s">
        <v>155</v>
      </c>
      <c r="D105" s="213" t="s">
        <v>142</v>
      </c>
      <c r="E105" s="214" t="s">
        <v>167</v>
      </c>
      <c r="F105" s="215" t="s">
        <v>168</v>
      </c>
      <c r="G105" s="216" t="s">
        <v>145</v>
      </c>
      <c r="H105" s="217">
        <v>1</v>
      </c>
      <c r="I105" s="218"/>
      <c r="J105" s="219">
        <f>ROUND(I105*H105,2)</f>
        <v>0</v>
      </c>
      <c r="K105" s="215" t="s">
        <v>146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147</v>
      </c>
      <c r="AT105" s="224" t="s">
        <v>142</v>
      </c>
      <c r="AU105" s="224" t="s">
        <v>82</v>
      </c>
      <c r="AY105" s="18" t="s">
        <v>139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147</v>
      </c>
      <c r="BM105" s="224" t="s">
        <v>169</v>
      </c>
    </row>
    <row r="106" s="2" customFormat="1">
      <c r="A106" s="39"/>
      <c r="B106" s="40"/>
      <c r="C106" s="41"/>
      <c r="D106" s="226" t="s">
        <v>149</v>
      </c>
      <c r="E106" s="41"/>
      <c r="F106" s="227" t="s">
        <v>168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149</v>
      </c>
      <c r="AU106" s="18" t="s">
        <v>82</v>
      </c>
    </row>
    <row r="107" s="2" customFormat="1">
      <c r="A107" s="39"/>
      <c r="B107" s="40"/>
      <c r="C107" s="41"/>
      <c r="D107" s="231" t="s">
        <v>150</v>
      </c>
      <c r="E107" s="41"/>
      <c r="F107" s="232" t="s">
        <v>170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82</v>
      </c>
    </row>
    <row r="108" s="12" customFormat="1" ht="22.8" customHeight="1">
      <c r="A108" s="12"/>
      <c r="B108" s="197"/>
      <c r="C108" s="198"/>
      <c r="D108" s="199" t="s">
        <v>71</v>
      </c>
      <c r="E108" s="211" t="s">
        <v>171</v>
      </c>
      <c r="F108" s="211" t="s">
        <v>172</v>
      </c>
      <c r="G108" s="198"/>
      <c r="H108" s="198"/>
      <c r="I108" s="201"/>
      <c r="J108" s="212">
        <f>BK108</f>
        <v>0</v>
      </c>
      <c r="K108" s="198"/>
      <c r="L108" s="203"/>
      <c r="M108" s="204"/>
      <c r="N108" s="205"/>
      <c r="O108" s="205"/>
      <c r="P108" s="206">
        <f>SUM(P109:P120)</f>
        <v>0</v>
      </c>
      <c r="Q108" s="205"/>
      <c r="R108" s="206">
        <f>SUM(R109:R120)</f>
        <v>0</v>
      </c>
      <c r="S108" s="205"/>
      <c r="T108" s="207">
        <f>SUM(T109:T120)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138</v>
      </c>
      <c r="AT108" s="209" t="s">
        <v>71</v>
      </c>
      <c r="AU108" s="209" t="s">
        <v>80</v>
      </c>
      <c r="AY108" s="208" t="s">
        <v>139</v>
      </c>
      <c r="BK108" s="210">
        <f>SUM(BK109:BK120)</f>
        <v>0</v>
      </c>
    </row>
    <row r="109" s="2" customFormat="1" ht="16.5" customHeight="1">
      <c r="A109" s="39"/>
      <c r="B109" s="40"/>
      <c r="C109" s="213" t="s">
        <v>138</v>
      </c>
      <c r="D109" s="213" t="s">
        <v>142</v>
      </c>
      <c r="E109" s="214" t="s">
        <v>173</v>
      </c>
      <c r="F109" s="215" t="s">
        <v>172</v>
      </c>
      <c r="G109" s="216" t="s">
        <v>145</v>
      </c>
      <c r="H109" s="217">
        <v>1</v>
      </c>
      <c r="I109" s="218"/>
      <c r="J109" s="219">
        <f>ROUND(I109*H109,2)</f>
        <v>0</v>
      </c>
      <c r="K109" s="215" t="s">
        <v>146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147</v>
      </c>
      <c r="AT109" s="224" t="s">
        <v>142</v>
      </c>
      <c r="AU109" s="224" t="s">
        <v>82</v>
      </c>
      <c r="AY109" s="18" t="s">
        <v>139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147</v>
      </c>
      <c r="BM109" s="224" t="s">
        <v>174</v>
      </c>
    </row>
    <row r="110" s="2" customFormat="1">
      <c r="A110" s="39"/>
      <c r="B110" s="40"/>
      <c r="C110" s="41"/>
      <c r="D110" s="226" t="s">
        <v>149</v>
      </c>
      <c r="E110" s="41"/>
      <c r="F110" s="227" t="s">
        <v>172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149</v>
      </c>
      <c r="AU110" s="18" t="s">
        <v>82</v>
      </c>
    </row>
    <row r="111" s="2" customFormat="1">
      <c r="A111" s="39"/>
      <c r="B111" s="40"/>
      <c r="C111" s="41"/>
      <c r="D111" s="231" t="s">
        <v>150</v>
      </c>
      <c r="E111" s="41"/>
      <c r="F111" s="232" t="s">
        <v>175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82</v>
      </c>
    </row>
    <row r="112" s="13" customFormat="1">
      <c r="A112" s="13"/>
      <c r="B112" s="233"/>
      <c r="C112" s="234"/>
      <c r="D112" s="226" t="s">
        <v>152</v>
      </c>
      <c r="E112" s="235" t="s">
        <v>19</v>
      </c>
      <c r="F112" s="236" t="s">
        <v>176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152</v>
      </c>
      <c r="AU112" s="242" t="s">
        <v>82</v>
      </c>
      <c r="AV112" s="13" t="s">
        <v>80</v>
      </c>
      <c r="AW112" s="13" t="s">
        <v>33</v>
      </c>
      <c r="AX112" s="13" t="s">
        <v>72</v>
      </c>
      <c r="AY112" s="242" t="s">
        <v>139</v>
      </c>
    </row>
    <row r="113" s="14" customFormat="1">
      <c r="A113" s="14"/>
      <c r="B113" s="243"/>
      <c r="C113" s="244"/>
      <c r="D113" s="226" t="s">
        <v>152</v>
      </c>
      <c r="E113" s="245" t="s">
        <v>19</v>
      </c>
      <c r="F113" s="246" t="s">
        <v>80</v>
      </c>
      <c r="G113" s="244"/>
      <c r="H113" s="247">
        <v>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152</v>
      </c>
      <c r="AU113" s="253" t="s">
        <v>82</v>
      </c>
      <c r="AV113" s="14" t="s">
        <v>82</v>
      </c>
      <c r="AW113" s="14" t="s">
        <v>33</v>
      </c>
      <c r="AX113" s="14" t="s">
        <v>72</v>
      </c>
      <c r="AY113" s="253" t="s">
        <v>139</v>
      </c>
    </row>
    <row r="114" s="15" customFormat="1">
      <c r="A114" s="15"/>
      <c r="B114" s="254"/>
      <c r="C114" s="255"/>
      <c r="D114" s="226" t="s">
        <v>152</v>
      </c>
      <c r="E114" s="256" t="s">
        <v>19</v>
      </c>
      <c r="F114" s="257" t="s">
        <v>154</v>
      </c>
      <c r="G114" s="255"/>
      <c r="H114" s="258">
        <v>1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4" t="s">
        <v>152</v>
      </c>
      <c r="AU114" s="264" t="s">
        <v>82</v>
      </c>
      <c r="AV114" s="15" t="s">
        <v>155</v>
      </c>
      <c r="AW114" s="15" t="s">
        <v>33</v>
      </c>
      <c r="AX114" s="15" t="s">
        <v>80</v>
      </c>
      <c r="AY114" s="264" t="s">
        <v>139</v>
      </c>
    </row>
    <row r="115" s="2" customFormat="1" ht="16.5" customHeight="1">
      <c r="A115" s="39"/>
      <c r="B115" s="40"/>
      <c r="C115" s="213" t="s">
        <v>177</v>
      </c>
      <c r="D115" s="213" t="s">
        <v>142</v>
      </c>
      <c r="E115" s="214" t="s">
        <v>178</v>
      </c>
      <c r="F115" s="215" t="s">
        <v>179</v>
      </c>
      <c r="G115" s="216" t="s">
        <v>145</v>
      </c>
      <c r="H115" s="217">
        <v>1</v>
      </c>
      <c r="I115" s="218"/>
      <c r="J115" s="219">
        <f>ROUND(I115*H115,2)</f>
        <v>0</v>
      </c>
      <c r="K115" s="215" t="s">
        <v>146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147</v>
      </c>
      <c r="AT115" s="224" t="s">
        <v>142</v>
      </c>
      <c r="AU115" s="224" t="s">
        <v>82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147</v>
      </c>
      <c r="BM115" s="224" t="s">
        <v>180</v>
      </c>
    </row>
    <row r="116" s="2" customFormat="1">
      <c r="A116" s="39"/>
      <c r="B116" s="40"/>
      <c r="C116" s="41"/>
      <c r="D116" s="226" t="s">
        <v>149</v>
      </c>
      <c r="E116" s="41"/>
      <c r="F116" s="227" t="s">
        <v>179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82</v>
      </c>
    </row>
    <row r="117" s="2" customFormat="1">
      <c r="A117" s="39"/>
      <c r="B117" s="40"/>
      <c r="C117" s="41"/>
      <c r="D117" s="231" t="s">
        <v>150</v>
      </c>
      <c r="E117" s="41"/>
      <c r="F117" s="232" t="s">
        <v>181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82</v>
      </c>
    </row>
    <row r="118" s="13" customFormat="1">
      <c r="A118" s="13"/>
      <c r="B118" s="233"/>
      <c r="C118" s="234"/>
      <c r="D118" s="226" t="s">
        <v>152</v>
      </c>
      <c r="E118" s="235" t="s">
        <v>19</v>
      </c>
      <c r="F118" s="236" t="s">
        <v>182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152</v>
      </c>
      <c r="AU118" s="242" t="s">
        <v>82</v>
      </c>
      <c r="AV118" s="13" t="s">
        <v>80</v>
      </c>
      <c r="AW118" s="13" t="s">
        <v>33</v>
      </c>
      <c r="AX118" s="13" t="s">
        <v>72</v>
      </c>
      <c r="AY118" s="242" t="s">
        <v>139</v>
      </c>
    </row>
    <row r="119" s="14" customFormat="1">
      <c r="A119" s="14"/>
      <c r="B119" s="243"/>
      <c r="C119" s="244"/>
      <c r="D119" s="226" t="s">
        <v>152</v>
      </c>
      <c r="E119" s="245" t="s">
        <v>19</v>
      </c>
      <c r="F119" s="246" t="s">
        <v>80</v>
      </c>
      <c r="G119" s="244"/>
      <c r="H119" s="247">
        <v>1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152</v>
      </c>
      <c r="AU119" s="253" t="s">
        <v>82</v>
      </c>
      <c r="AV119" s="14" t="s">
        <v>82</v>
      </c>
      <c r="AW119" s="14" t="s">
        <v>33</v>
      </c>
      <c r="AX119" s="14" t="s">
        <v>72</v>
      </c>
      <c r="AY119" s="253" t="s">
        <v>139</v>
      </c>
    </row>
    <row r="120" s="15" customFormat="1">
      <c r="A120" s="15"/>
      <c r="B120" s="254"/>
      <c r="C120" s="255"/>
      <c r="D120" s="226" t="s">
        <v>152</v>
      </c>
      <c r="E120" s="256" t="s">
        <v>19</v>
      </c>
      <c r="F120" s="257" t="s">
        <v>154</v>
      </c>
      <c r="G120" s="255"/>
      <c r="H120" s="258">
        <v>1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152</v>
      </c>
      <c r="AU120" s="264" t="s">
        <v>82</v>
      </c>
      <c r="AV120" s="15" t="s">
        <v>155</v>
      </c>
      <c r="AW120" s="15" t="s">
        <v>33</v>
      </c>
      <c r="AX120" s="15" t="s">
        <v>80</v>
      </c>
      <c r="AY120" s="264" t="s">
        <v>139</v>
      </c>
    </row>
    <row r="121" s="12" customFormat="1" ht="22.8" customHeight="1">
      <c r="A121" s="12"/>
      <c r="B121" s="197"/>
      <c r="C121" s="198"/>
      <c r="D121" s="199" t="s">
        <v>71</v>
      </c>
      <c r="E121" s="211" t="s">
        <v>183</v>
      </c>
      <c r="F121" s="211" t="s">
        <v>184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SUM(P122:P134)</f>
        <v>0</v>
      </c>
      <c r="Q121" s="205"/>
      <c r="R121" s="206">
        <f>SUM(R122:R134)</f>
        <v>0</v>
      </c>
      <c r="S121" s="205"/>
      <c r="T121" s="207">
        <f>SUM(T122:T134)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138</v>
      </c>
      <c r="AT121" s="209" t="s">
        <v>71</v>
      </c>
      <c r="AU121" s="209" t="s">
        <v>80</v>
      </c>
      <c r="AY121" s="208" t="s">
        <v>139</v>
      </c>
      <c r="BK121" s="210">
        <f>SUM(BK122:BK134)</f>
        <v>0</v>
      </c>
    </row>
    <row r="122" s="2" customFormat="1" ht="16.5" customHeight="1">
      <c r="A122" s="39"/>
      <c r="B122" s="40"/>
      <c r="C122" s="213" t="s">
        <v>185</v>
      </c>
      <c r="D122" s="213" t="s">
        <v>142</v>
      </c>
      <c r="E122" s="214" t="s">
        <v>186</v>
      </c>
      <c r="F122" s="215" t="s">
        <v>187</v>
      </c>
      <c r="G122" s="216" t="s">
        <v>145</v>
      </c>
      <c r="H122" s="217">
        <v>1</v>
      </c>
      <c r="I122" s="218"/>
      <c r="J122" s="219">
        <f>ROUND(I122*H122,2)</f>
        <v>0</v>
      </c>
      <c r="K122" s="215" t="s">
        <v>146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147</v>
      </c>
      <c r="AT122" s="224" t="s">
        <v>142</v>
      </c>
      <c r="AU122" s="224" t="s">
        <v>82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147</v>
      </c>
      <c r="BM122" s="224" t="s">
        <v>188</v>
      </c>
    </row>
    <row r="123" s="2" customFormat="1">
      <c r="A123" s="39"/>
      <c r="B123" s="40"/>
      <c r="C123" s="41"/>
      <c r="D123" s="226" t="s">
        <v>149</v>
      </c>
      <c r="E123" s="41"/>
      <c r="F123" s="227" t="s">
        <v>187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82</v>
      </c>
    </row>
    <row r="124" s="2" customFormat="1">
      <c r="A124" s="39"/>
      <c r="B124" s="40"/>
      <c r="C124" s="41"/>
      <c r="D124" s="231" t="s">
        <v>150</v>
      </c>
      <c r="E124" s="41"/>
      <c r="F124" s="232" t="s">
        <v>189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150</v>
      </c>
      <c r="AU124" s="18" t="s">
        <v>82</v>
      </c>
    </row>
    <row r="125" s="13" customFormat="1">
      <c r="A125" s="13"/>
      <c r="B125" s="233"/>
      <c r="C125" s="234"/>
      <c r="D125" s="226" t="s">
        <v>152</v>
      </c>
      <c r="E125" s="235" t="s">
        <v>19</v>
      </c>
      <c r="F125" s="236" t="s">
        <v>190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152</v>
      </c>
      <c r="AU125" s="242" t="s">
        <v>82</v>
      </c>
      <c r="AV125" s="13" t="s">
        <v>80</v>
      </c>
      <c r="AW125" s="13" t="s">
        <v>33</v>
      </c>
      <c r="AX125" s="13" t="s">
        <v>72</v>
      </c>
      <c r="AY125" s="242" t="s">
        <v>139</v>
      </c>
    </row>
    <row r="126" s="13" customFormat="1">
      <c r="A126" s="13"/>
      <c r="B126" s="233"/>
      <c r="C126" s="234"/>
      <c r="D126" s="226" t="s">
        <v>152</v>
      </c>
      <c r="E126" s="235" t="s">
        <v>19</v>
      </c>
      <c r="F126" s="236" t="s">
        <v>191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152</v>
      </c>
      <c r="AU126" s="242" t="s">
        <v>82</v>
      </c>
      <c r="AV126" s="13" t="s">
        <v>80</v>
      </c>
      <c r="AW126" s="13" t="s">
        <v>33</v>
      </c>
      <c r="AX126" s="13" t="s">
        <v>72</v>
      </c>
      <c r="AY126" s="242" t="s">
        <v>139</v>
      </c>
    </row>
    <row r="127" s="14" customFormat="1">
      <c r="A127" s="14"/>
      <c r="B127" s="243"/>
      <c r="C127" s="244"/>
      <c r="D127" s="226" t="s">
        <v>152</v>
      </c>
      <c r="E127" s="245" t="s">
        <v>19</v>
      </c>
      <c r="F127" s="246" t="s">
        <v>80</v>
      </c>
      <c r="G127" s="244"/>
      <c r="H127" s="247">
        <v>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152</v>
      </c>
      <c r="AU127" s="253" t="s">
        <v>82</v>
      </c>
      <c r="AV127" s="14" t="s">
        <v>82</v>
      </c>
      <c r="AW127" s="14" t="s">
        <v>33</v>
      </c>
      <c r="AX127" s="14" t="s">
        <v>72</v>
      </c>
      <c r="AY127" s="253" t="s">
        <v>139</v>
      </c>
    </row>
    <row r="128" s="15" customFormat="1">
      <c r="A128" s="15"/>
      <c r="B128" s="254"/>
      <c r="C128" s="255"/>
      <c r="D128" s="226" t="s">
        <v>152</v>
      </c>
      <c r="E128" s="256" t="s">
        <v>19</v>
      </c>
      <c r="F128" s="257" t="s">
        <v>154</v>
      </c>
      <c r="G128" s="255"/>
      <c r="H128" s="258">
        <v>1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152</v>
      </c>
      <c r="AU128" s="264" t="s">
        <v>82</v>
      </c>
      <c r="AV128" s="15" t="s">
        <v>155</v>
      </c>
      <c r="AW128" s="15" t="s">
        <v>33</v>
      </c>
      <c r="AX128" s="15" t="s">
        <v>80</v>
      </c>
      <c r="AY128" s="264" t="s">
        <v>139</v>
      </c>
    </row>
    <row r="129" s="2" customFormat="1" ht="16.5" customHeight="1">
      <c r="A129" s="39"/>
      <c r="B129" s="40"/>
      <c r="C129" s="213" t="s">
        <v>192</v>
      </c>
      <c r="D129" s="213" t="s">
        <v>142</v>
      </c>
      <c r="E129" s="214" t="s">
        <v>193</v>
      </c>
      <c r="F129" s="215" t="s">
        <v>194</v>
      </c>
      <c r="G129" s="216" t="s">
        <v>145</v>
      </c>
      <c r="H129" s="217">
        <v>1</v>
      </c>
      <c r="I129" s="218"/>
      <c r="J129" s="219">
        <f>ROUND(I129*H129,2)</f>
        <v>0</v>
      </c>
      <c r="K129" s="215" t="s">
        <v>146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147</v>
      </c>
      <c r="AT129" s="224" t="s">
        <v>142</v>
      </c>
      <c r="AU129" s="224" t="s">
        <v>82</v>
      </c>
      <c r="AY129" s="18" t="s">
        <v>139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147</v>
      </c>
      <c r="BM129" s="224" t="s">
        <v>195</v>
      </c>
    </row>
    <row r="130" s="2" customFormat="1">
      <c r="A130" s="39"/>
      <c r="B130" s="40"/>
      <c r="C130" s="41"/>
      <c r="D130" s="226" t="s">
        <v>149</v>
      </c>
      <c r="E130" s="41"/>
      <c r="F130" s="227" t="s">
        <v>194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149</v>
      </c>
      <c r="AU130" s="18" t="s">
        <v>82</v>
      </c>
    </row>
    <row r="131" s="2" customFormat="1">
      <c r="A131" s="39"/>
      <c r="B131" s="40"/>
      <c r="C131" s="41"/>
      <c r="D131" s="231" t="s">
        <v>150</v>
      </c>
      <c r="E131" s="41"/>
      <c r="F131" s="232" t="s">
        <v>196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82</v>
      </c>
    </row>
    <row r="132" s="2" customFormat="1" ht="16.5" customHeight="1">
      <c r="A132" s="39"/>
      <c r="B132" s="40"/>
      <c r="C132" s="213" t="s">
        <v>197</v>
      </c>
      <c r="D132" s="213" t="s">
        <v>142</v>
      </c>
      <c r="E132" s="214" t="s">
        <v>198</v>
      </c>
      <c r="F132" s="215" t="s">
        <v>199</v>
      </c>
      <c r="G132" s="216" t="s">
        <v>145</v>
      </c>
      <c r="H132" s="217">
        <v>1</v>
      </c>
      <c r="I132" s="218"/>
      <c r="J132" s="219">
        <f>ROUND(I132*H132,2)</f>
        <v>0</v>
      </c>
      <c r="K132" s="215" t="s">
        <v>146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147</v>
      </c>
      <c r="AT132" s="224" t="s">
        <v>142</v>
      </c>
      <c r="AU132" s="224" t="s">
        <v>82</v>
      </c>
      <c r="AY132" s="18" t="s">
        <v>139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147</v>
      </c>
      <c r="BM132" s="224" t="s">
        <v>200</v>
      </c>
    </row>
    <row r="133" s="2" customFormat="1">
      <c r="A133" s="39"/>
      <c r="B133" s="40"/>
      <c r="C133" s="41"/>
      <c r="D133" s="226" t="s">
        <v>149</v>
      </c>
      <c r="E133" s="41"/>
      <c r="F133" s="227" t="s">
        <v>199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82</v>
      </c>
    </row>
    <row r="134" s="2" customFormat="1">
      <c r="A134" s="39"/>
      <c r="B134" s="40"/>
      <c r="C134" s="41"/>
      <c r="D134" s="231" t="s">
        <v>150</v>
      </c>
      <c r="E134" s="41"/>
      <c r="F134" s="232" t="s">
        <v>201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150</v>
      </c>
      <c r="AU134" s="18" t="s">
        <v>82</v>
      </c>
    </row>
    <row r="135" s="12" customFormat="1" ht="22.8" customHeight="1">
      <c r="A135" s="12"/>
      <c r="B135" s="197"/>
      <c r="C135" s="198"/>
      <c r="D135" s="199" t="s">
        <v>71</v>
      </c>
      <c r="E135" s="211" t="s">
        <v>202</v>
      </c>
      <c r="F135" s="211" t="s">
        <v>203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SUM(P136:P138)</f>
        <v>0</v>
      </c>
      <c r="Q135" s="205"/>
      <c r="R135" s="206">
        <f>SUM(R136:R138)</f>
        <v>0</v>
      </c>
      <c r="S135" s="205"/>
      <c r="T135" s="207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138</v>
      </c>
      <c r="AT135" s="209" t="s">
        <v>71</v>
      </c>
      <c r="AU135" s="209" t="s">
        <v>80</v>
      </c>
      <c r="AY135" s="208" t="s">
        <v>139</v>
      </c>
      <c r="BK135" s="210">
        <f>SUM(BK136:BK138)</f>
        <v>0</v>
      </c>
    </row>
    <row r="136" s="2" customFormat="1" ht="16.5" customHeight="1">
      <c r="A136" s="39"/>
      <c r="B136" s="40"/>
      <c r="C136" s="213" t="s">
        <v>204</v>
      </c>
      <c r="D136" s="213" t="s">
        <v>142</v>
      </c>
      <c r="E136" s="214" t="s">
        <v>205</v>
      </c>
      <c r="F136" s="215" t="s">
        <v>206</v>
      </c>
      <c r="G136" s="216" t="s">
        <v>145</v>
      </c>
      <c r="H136" s="217">
        <v>1</v>
      </c>
      <c r="I136" s="218"/>
      <c r="J136" s="219">
        <f>ROUND(I136*H136,2)</f>
        <v>0</v>
      </c>
      <c r="K136" s="215" t="s">
        <v>146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147</v>
      </c>
      <c r="AT136" s="224" t="s">
        <v>142</v>
      </c>
      <c r="AU136" s="224" t="s">
        <v>82</v>
      </c>
      <c r="AY136" s="18" t="s">
        <v>139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147</v>
      </c>
      <c r="BM136" s="224" t="s">
        <v>207</v>
      </c>
    </row>
    <row r="137" s="2" customFormat="1">
      <c r="A137" s="39"/>
      <c r="B137" s="40"/>
      <c r="C137" s="41"/>
      <c r="D137" s="226" t="s">
        <v>149</v>
      </c>
      <c r="E137" s="41"/>
      <c r="F137" s="227" t="s">
        <v>206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82</v>
      </c>
    </row>
    <row r="138" s="2" customFormat="1">
      <c r="A138" s="39"/>
      <c r="B138" s="40"/>
      <c r="C138" s="41"/>
      <c r="D138" s="231" t="s">
        <v>150</v>
      </c>
      <c r="E138" s="41"/>
      <c r="F138" s="232" t="s">
        <v>208</v>
      </c>
      <c r="G138" s="41"/>
      <c r="H138" s="41"/>
      <c r="I138" s="228"/>
      <c r="J138" s="41"/>
      <c r="K138" s="41"/>
      <c r="L138" s="45"/>
      <c r="M138" s="265"/>
      <c r="N138" s="266"/>
      <c r="O138" s="267"/>
      <c r="P138" s="267"/>
      <c r="Q138" s="267"/>
      <c r="R138" s="267"/>
      <c r="S138" s="267"/>
      <c r="T138" s="268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150</v>
      </c>
      <c r="AU138" s="18" t="s">
        <v>82</v>
      </c>
    </row>
    <row r="139" s="2" customFormat="1" ht="6.96" customHeight="1">
      <c r="A139" s="39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qymr/VyY5rVrFNFI7ySaKVC3Wg6hosT2qyICbEheXyM0CjTpdzqLpaXnkkWfJFrSYHiWmqXASE/JR2cOM7SGxg==" hashValue="O6hUiKbL0v8smaSRv/iCzZwuJeo5gT6T5zDv9ZTL/13nrDyjzezldCS1PBCv0Pspo0q4fXFLooqdZwyP0WXSyA==" algorithmName="SHA-512" password="CC35"/>
  <autoFilter ref="C83:K13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012103000"/>
    <hyperlink ref="F95" r:id="rId2" display="https://podminky.urs.cz/item/CS_URS_2023_01/012303000"/>
    <hyperlink ref="F101" r:id="rId3" display="https://podminky.urs.cz/item/CS_URS_2023_01/013203000"/>
    <hyperlink ref="F107" r:id="rId4" display="https://podminky.urs.cz/item/CS_URS_2023_01/013254000"/>
    <hyperlink ref="F111" r:id="rId5" display="https://podminky.urs.cz/item/CS_URS_2023_01/030001000"/>
    <hyperlink ref="F117" r:id="rId6" display="https://podminky.urs.cz/item/CS_URS_2023_01/034002000"/>
    <hyperlink ref="F124" r:id="rId7" display="https://podminky.urs.cz/item/CS_URS_2023_01/043002000"/>
    <hyperlink ref="F131" r:id="rId8" display="https://podminky.urs.cz/item/CS_URS_2023_01/045203000"/>
    <hyperlink ref="F134" r:id="rId9" display="https://podminky.urs.cz/item/CS_URS_2023_01/045303000"/>
    <hyperlink ref="F138" r:id="rId10" display="https://podminky.urs.cz/item/CS_URS_2023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112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12. 1. 2023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ROUND(J91,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ROUND((SUM(BE91:BE479)),  2)</f>
        <v>0</v>
      </c>
      <c r="G33" s="39"/>
      <c r="H33" s="39"/>
      <c r="I33" s="158">
        <v>0.20999999999999999</v>
      </c>
      <c r="J33" s="157">
        <f>ROUND(((SUM(BE91:BE479))*I33),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ROUND((SUM(BF91:BF479)),  2)</f>
        <v>0</v>
      </c>
      <c r="G34" s="39"/>
      <c r="H34" s="39"/>
      <c r="I34" s="158">
        <v>0.14999999999999999</v>
      </c>
      <c r="J34" s="157">
        <f>ROUND(((SUM(BF91:BF479))*I34),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ROUND((SUM(BG91:BG479)),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ROUND((SUM(BH91:BH479)),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ROUND((SUM(BI91:BI479)),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C ve 4.n.p. pro zřízení sesterny oddělení interna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112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001 - Stavební část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 - Místek</v>
      </c>
      <c r="G52" s="41"/>
      <c r="H52" s="41"/>
      <c r="I52" s="33" t="s">
        <v>23</v>
      </c>
      <c r="J52" s="73" t="str">
        <f>IF(J12="","",J12)</f>
        <v>12. 1. 2023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Nemosnice ve Frýdku-Místku,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115</v>
      </c>
      <c r="D57" s="172"/>
      <c r="E57" s="172"/>
      <c r="F57" s="172"/>
      <c r="G57" s="172"/>
      <c r="H57" s="172"/>
      <c r="I57" s="172"/>
      <c r="J57" s="173" t="s">
        <v>116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75"/>
      <c r="C60" s="176"/>
      <c r="D60" s="177" t="s">
        <v>210</v>
      </c>
      <c r="E60" s="178"/>
      <c r="F60" s="178"/>
      <c r="G60" s="178"/>
      <c r="H60" s="178"/>
      <c r="I60" s="178"/>
      <c r="J60" s="179">
        <f>J92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211</v>
      </c>
      <c r="E61" s="183"/>
      <c r="F61" s="183"/>
      <c r="G61" s="183"/>
      <c r="H61" s="183"/>
      <c r="I61" s="183"/>
      <c r="J61" s="184">
        <f>J93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212</v>
      </c>
      <c r="E62" s="183"/>
      <c r="F62" s="183"/>
      <c r="G62" s="183"/>
      <c r="H62" s="183"/>
      <c r="I62" s="183"/>
      <c r="J62" s="184">
        <f>J157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213</v>
      </c>
      <c r="E63" s="183"/>
      <c r="F63" s="183"/>
      <c r="G63" s="183"/>
      <c r="H63" s="183"/>
      <c r="I63" s="183"/>
      <c r="J63" s="184">
        <f>J188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214</v>
      </c>
      <c r="E64" s="183"/>
      <c r="F64" s="183"/>
      <c r="G64" s="183"/>
      <c r="H64" s="183"/>
      <c r="I64" s="183"/>
      <c r="J64" s="184">
        <f>J213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5"/>
      <c r="C65" s="176"/>
      <c r="D65" s="177" t="s">
        <v>215</v>
      </c>
      <c r="E65" s="178"/>
      <c r="F65" s="178"/>
      <c r="G65" s="178"/>
      <c r="H65" s="178"/>
      <c r="I65" s="178"/>
      <c r="J65" s="179">
        <f>J217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216</v>
      </c>
      <c r="E66" s="183"/>
      <c r="F66" s="183"/>
      <c r="G66" s="183"/>
      <c r="H66" s="183"/>
      <c r="I66" s="183"/>
      <c r="J66" s="184">
        <f>J218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217</v>
      </c>
      <c r="E67" s="183"/>
      <c r="F67" s="183"/>
      <c r="G67" s="183"/>
      <c r="H67" s="183"/>
      <c r="I67" s="183"/>
      <c r="J67" s="184">
        <f>J234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218</v>
      </c>
      <c r="E68" s="183"/>
      <c r="F68" s="183"/>
      <c r="G68" s="183"/>
      <c r="H68" s="183"/>
      <c r="I68" s="183"/>
      <c r="J68" s="184">
        <f>J297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219</v>
      </c>
      <c r="E69" s="183"/>
      <c r="F69" s="183"/>
      <c r="G69" s="183"/>
      <c r="H69" s="183"/>
      <c r="I69" s="183"/>
      <c r="J69" s="184">
        <f>J332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220</v>
      </c>
      <c r="E70" s="183"/>
      <c r="F70" s="183"/>
      <c r="G70" s="183"/>
      <c r="H70" s="183"/>
      <c r="I70" s="183"/>
      <c r="J70" s="184">
        <f>J427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221</v>
      </c>
      <c r="E71" s="183"/>
      <c r="F71" s="183"/>
      <c r="G71" s="183"/>
      <c r="H71" s="183"/>
      <c r="I71" s="183"/>
      <c r="J71" s="184">
        <f>J446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123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Stavební úpravy budovy C ve 4.n.p. pro zřízení sesterny oddělení interna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001 - Stavební část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Frýdek - Místek</v>
      </c>
      <c r="G85" s="41"/>
      <c r="H85" s="41"/>
      <c r="I85" s="33" t="s">
        <v>23</v>
      </c>
      <c r="J85" s="73" t="str">
        <f>IF(J12="","",J12)</f>
        <v>12. 1. 2023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Nemosnice ve Frýdku-Místku, p.o.</v>
      </c>
      <c r="G87" s="41"/>
      <c r="H87" s="41"/>
      <c r="I87" s="33" t="s">
        <v>31</v>
      </c>
      <c r="J87" s="37" t="str">
        <f>E21</f>
        <v>Forsing projekt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Jindřich Jansa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124</v>
      </c>
      <c r="D90" s="189" t="s">
        <v>57</v>
      </c>
      <c r="E90" s="189" t="s">
        <v>53</v>
      </c>
      <c r="F90" s="189" t="s">
        <v>54</v>
      </c>
      <c r="G90" s="189" t="s">
        <v>125</v>
      </c>
      <c r="H90" s="189" t="s">
        <v>126</v>
      </c>
      <c r="I90" s="189" t="s">
        <v>127</v>
      </c>
      <c r="J90" s="189" t="s">
        <v>116</v>
      </c>
      <c r="K90" s="190" t="s">
        <v>128</v>
      </c>
      <c r="L90" s="191"/>
      <c r="M90" s="93" t="s">
        <v>19</v>
      </c>
      <c r="N90" s="94" t="s">
        <v>42</v>
      </c>
      <c r="O90" s="94" t="s">
        <v>129</v>
      </c>
      <c r="P90" s="94" t="s">
        <v>130</v>
      </c>
      <c r="Q90" s="94" t="s">
        <v>131</v>
      </c>
      <c r="R90" s="94" t="s">
        <v>132</v>
      </c>
      <c r="S90" s="94" t="s">
        <v>133</v>
      </c>
      <c r="T90" s="95" t="s">
        <v>134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135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P92+P217</f>
        <v>0</v>
      </c>
      <c r="Q91" s="97"/>
      <c r="R91" s="194">
        <f>R92+R217</f>
        <v>1.7484082399999998</v>
      </c>
      <c r="S91" s="97"/>
      <c r="T91" s="195">
        <f>T92+T217</f>
        <v>1.1230194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117</v>
      </c>
      <c r="BK91" s="196">
        <f>BK92+BK217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222</v>
      </c>
      <c r="F92" s="200" t="s">
        <v>223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P93+P157+P188+P213</f>
        <v>0</v>
      </c>
      <c r="Q92" s="205"/>
      <c r="R92" s="206">
        <f>R93+R157+R188+R213</f>
        <v>1.1408741</v>
      </c>
      <c r="S92" s="205"/>
      <c r="T92" s="207">
        <f>T93+T157+T188+T213</f>
        <v>1.015463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80</v>
      </c>
      <c r="AT92" s="209" t="s">
        <v>71</v>
      </c>
      <c r="AU92" s="209" t="s">
        <v>72</v>
      </c>
      <c r="AY92" s="208" t="s">
        <v>139</v>
      </c>
      <c r="BK92" s="210">
        <f>BK93+BK157+BK188+BK213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177</v>
      </c>
      <c r="F93" s="211" t="s">
        <v>224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SUM(P94:P156)</f>
        <v>0</v>
      </c>
      <c r="Q93" s="205"/>
      <c r="R93" s="206">
        <f>SUM(R94:R156)</f>
        <v>1.1354740999999999</v>
      </c>
      <c r="S93" s="205"/>
      <c r="T93" s="207">
        <f>SUM(T94:T156)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71</v>
      </c>
      <c r="AU93" s="209" t="s">
        <v>80</v>
      </c>
      <c r="AY93" s="208" t="s">
        <v>139</v>
      </c>
      <c r="BK93" s="210">
        <f>SUM(BK94:BK156)</f>
        <v>0</v>
      </c>
    </row>
    <row r="94" s="2" customFormat="1" ht="16.5" customHeight="1">
      <c r="A94" s="39"/>
      <c r="B94" s="40"/>
      <c r="C94" s="213" t="s">
        <v>80</v>
      </c>
      <c r="D94" s="213" t="s">
        <v>142</v>
      </c>
      <c r="E94" s="214" t="s">
        <v>225</v>
      </c>
      <c r="F94" s="215" t="s">
        <v>226</v>
      </c>
      <c r="G94" s="216" t="s">
        <v>227</v>
      </c>
      <c r="H94" s="217">
        <v>40.796999999999997</v>
      </c>
      <c r="I94" s="218"/>
      <c r="J94" s="219">
        <f>ROUND(I94*H94,2)</f>
        <v>0</v>
      </c>
      <c r="K94" s="215" t="s">
        <v>146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0.00025999999999999998</v>
      </c>
      <c r="R94" s="222">
        <f>Q94*H94</f>
        <v>0.010607219999999999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155</v>
      </c>
      <c r="AT94" s="224" t="s">
        <v>142</v>
      </c>
      <c r="AU94" s="224" t="s">
        <v>82</v>
      </c>
      <c r="AY94" s="18" t="s">
        <v>139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155</v>
      </c>
      <c r="BM94" s="224" t="s">
        <v>228</v>
      </c>
    </row>
    <row r="95" s="2" customFormat="1">
      <c r="A95" s="39"/>
      <c r="B95" s="40"/>
      <c r="C95" s="41"/>
      <c r="D95" s="226" t="s">
        <v>149</v>
      </c>
      <c r="E95" s="41"/>
      <c r="F95" s="227" t="s">
        <v>229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82</v>
      </c>
    </row>
    <row r="96" s="2" customFormat="1">
      <c r="A96" s="39"/>
      <c r="B96" s="40"/>
      <c r="C96" s="41"/>
      <c r="D96" s="231" t="s">
        <v>150</v>
      </c>
      <c r="E96" s="41"/>
      <c r="F96" s="232" t="s">
        <v>230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82</v>
      </c>
    </row>
    <row r="97" s="13" customFormat="1">
      <c r="A97" s="13"/>
      <c r="B97" s="233"/>
      <c r="C97" s="234"/>
      <c r="D97" s="226" t="s">
        <v>152</v>
      </c>
      <c r="E97" s="235" t="s">
        <v>19</v>
      </c>
      <c r="F97" s="236" t="s">
        <v>231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152</v>
      </c>
      <c r="AU97" s="242" t="s">
        <v>82</v>
      </c>
      <c r="AV97" s="13" t="s">
        <v>80</v>
      </c>
      <c r="AW97" s="13" t="s">
        <v>33</v>
      </c>
      <c r="AX97" s="13" t="s">
        <v>72</v>
      </c>
      <c r="AY97" s="242" t="s">
        <v>139</v>
      </c>
    </row>
    <row r="98" s="13" customFormat="1">
      <c r="A98" s="13"/>
      <c r="B98" s="233"/>
      <c r="C98" s="234"/>
      <c r="D98" s="226" t="s">
        <v>152</v>
      </c>
      <c r="E98" s="235" t="s">
        <v>19</v>
      </c>
      <c r="F98" s="236" t="s">
        <v>232</v>
      </c>
      <c r="G98" s="234"/>
      <c r="H98" s="235" t="s">
        <v>19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152</v>
      </c>
      <c r="AU98" s="242" t="s">
        <v>82</v>
      </c>
      <c r="AV98" s="13" t="s">
        <v>80</v>
      </c>
      <c r="AW98" s="13" t="s">
        <v>33</v>
      </c>
      <c r="AX98" s="13" t="s">
        <v>72</v>
      </c>
      <c r="AY98" s="242" t="s">
        <v>139</v>
      </c>
    </row>
    <row r="99" s="14" customFormat="1">
      <c r="A99" s="14"/>
      <c r="B99" s="243"/>
      <c r="C99" s="244"/>
      <c r="D99" s="226" t="s">
        <v>152</v>
      </c>
      <c r="E99" s="245" t="s">
        <v>19</v>
      </c>
      <c r="F99" s="246" t="s">
        <v>233</v>
      </c>
      <c r="G99" s="244"/>
      <c r="H99" s="247">
        <v>40.796999999999997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152</v>
      </c>
      <c r="AU99" s="253" t="s">
        <v>82</v>
      </c>
      <c r="AV99" s="14" t="s">
        <v>82</v>
      </c>
      <c r="AW99" s="14" t="s">
        <v>33</v>
      </c>
      <c r="AX99" s="14" t="s">
        <v>72</v>
      </c>
      <c r="AY99" s="253" t="s">
        <v>139</v>
      </c>
    </row>
    <row r="100" s="15" customFormat="1">
      <c r="A100" s="15"/>
      <c r="B100" s="254"/>
      <c r="C100" s="255"/>
      <c r="D100" s="226" t="s">
        <v>152</v>
      </c>
      <c r="E100" s="256" t="s">
        <v>19</v>
      </c>
      <c r="F100" s="257" t="s">
        <v>154</v>
      </c>
      <c r="G100" s="255"/>
      <c r="H100" s="258">
        <v>40.796999999999997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4" t="s">
        <v>152</v>
      </c>
      <c r="AU100" s="264" t="s">
        <v>82</v>
      </c>
      <c r="AV100" s="15" t="s">
        <v>155</v>
      </c>
      <c r="AW100" s="15" t="s">
        <v>33</v>
      </c>
      <c r="AX100" s="15" t="s">
        <v>80</v>
      </c>
      <c r="AY100" s="264" t="s">
        <v>139</v>
      </c>
    </row>
    <row r="101" s="2" customFormat="1" ht="16.5" customHeight="1">
      <c r="A101" s="39"/>
      <c r="B101" s="40"/>
      <c r="C101" s="213" t="s">
        <v>82</v>
      </c>
      <c r="D101" s="213" t="s">
        <v>142</v>
      </c>
      <c r="E101" s="214" t="s">
        <v>234</v>
      </c>
      <c r="F101" s="215" t="s">
        <v>235</v>
      </c>
      <c r="G101" s="216" t="s">
        <v>227</v>
      </c>
      <c r="H101" s="217">
        <v>40.796999999999997</v>
      </c>
      <c r="I101" s="218"/>
      <c r="J101" s="219">
        <f>ROUND(I101*H101,2)</f>
        <v>0</v>
      </c>
      <c r="K101" s="215" t="s">
        <v>146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0.0054599999999999996</v>
      </c>
      <c r="R101" s="222">
        <f>Q101*H101</f>
        <v>0.22275161999999996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155</v>
      </c>
      <c r="AT101" s="224" t="s">
        <v>142</v>
      </c>
      <c r="AU101" s="224" t="s">
        <v>82</v>
      </c>
      <c r="AY101" s="18" t="s">
        <v>139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155</v>
      </c>
      <c r="BM101" s="224" t="s">
        <v>236</v>
      </c>
    </row>
    <row r="102" s="2" customFormat="1">
      <c r="A102" s="39"/>
      <c r="B102" s="40"/>
      <c r="C102" s="41"/>
      <c r="D102" s="226" t="s">
        <v>149</v>
      </c>
      <c r="E102" s="41"/>
      <c r="F102" s="227" t="s">
        <v>237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149</v>
      </c>
      <c r="AU102" s="18" t="s">
        <v>82</v>
      </c>
    </row>
    <row r="103" s="2" customFormat="1">
      <c r="A103" s="39"/>
      <c r="B103" s="40"/>
      <c r="C103" s="41"/>
      <c r="D103" s="231" t="s">
        <v>150</v>
      </c>
      <c r="E103" s="41"/>
      <c r="F103" s="232" t="s">
        <v>238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82</v>
      </c>
    </row>
    <row r="104" s="13" customFormat="1">
      <c r="A104" s="13"/>
      <c r="B104" s="233"/>
      <c r="C104" s="234"/>
      <c r="D104" s="226" t="s">
        <v>152</v>
      </c>
      <c r="E104" s="235" t="s">
        <v>19</v>
      </c>
      <c r="F104" s="236" t="s">
        <v>231</v>
      </c>
      <c r="G104" s="234"/>
      <c r="H104" s="235" t="s">
        <v>19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152</v>
      </c>
      <c r="AU104" s="242" t="s">
        <v>82</v>
      </c>
      <c r="AV104" s="13" t="s">
        <v>80</v>
      </c>
      <c r="AW104" s="13" t="s">
        <v>33</v>
      </c>
      <c r="AX104" s="13" t="s">
        <v>72</v>
      </c>
      <c r="AY104" s="242" t="s">
        <v>139</v>
      </c>
    </row>
    <row r="105" s="13" customFormat="1">
      <c r="A105" s="13"/>
      <c r="B105" s="233"/>
      <c r="C105" s="234"/>
      <c r="D105" s="226" t="s">
        <v>152</v>
      </c>
      <c r="E105" s="235" t="s">
        <v>19</v>
      </c>
      <c r="F105" s="236" t="s">
        <v>232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152</v>
      </c>
      <c r="AU105" s="242" t="s">
        <v>82</v>
      </c>
      <c r="AV105" s="13" t="s">
        <v>80</v>
      </c>
      <c r="AW105" s="13" t="s">
        <v>33</v>
      </c>
      <c r="AX105" s="13" t="s">
        <v>72</v>
      </c>
      <c r="AY105" s="242" t="s">
        <v>139</v>
      </c>
    </row>
    <row r="106" s="14" customFormat="1">
      <c r="A106" s="14"/>
      <c r="B106" s="243"/>
      <c r="C106" s="244"/>
      <c r="D106" s="226" t="s">
        <v>152</v>
      </c>
      <c r="E106" s="245" t="s">
        <v>19</v>
      </c>
      <c r="F106" s="246" t="s">
        <v>233</v>
      </c>
      <c r="G106" s="244"/>
      <c r="H106" s="247">
        <v>40.796999999999997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152</v>
      </c>
      <c r="AU106" s="253" t="s">
        <v>82</v>
      </c>
      <c r="AV106" s="14" t="s">
        <v>82</v>
      </c>
      <c r="AW106" s="14" t="s">
        <v>33</v>
      </c>
      <c r="AX106" s="14" t="s">
        <v>72</v>
      </c>
      <c r="AY106" s="253" t="s">
        <v>139</v>
      </c>
    </row>
    <row r="107" s="15" customFormat="1">
      <c r="A107" s="15"/>
      <c r="B107" s="254"/>
      <c r="C107" s="255"/>
      <c r="D107" s="226" t="s">
        <v>152</v>
      </c>
      <c r="E107" s="256" t="s">
        <v>19</v>
      </c>
      <c r="F107" s="257" t="s">
        <v>154</v>
      </c>
      <c r="G107" s="255"/>
      <c r="H107" s="258">
        <v>40.796999999999997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4" t="s">
        <v>152</v>
      </c>
      <c r="AU107" s="264" t="s">
        <v>82</v>
      </c>
      <c r="AV107" s="15" t="s">
        <v>155</v>
      </c>
      <c r="AW107" s="15" t="s">
        <v>33</v>
      </c>
      <c r="AX107" s="15" t="s">
        <v>80</v>
      </c>
      <c r="AY107" s="264" t="s">
        <v>139</v>
      </c>
    </row>
    <row r="108" s="2" customFormat="1" ht="16.5" customHeight="1">
      <c r="A108" s="39"/>
      <c r="B108" s="40"/>
      <c r="C108" s="213" t="s">
        <v>161</v>
      </c>
      <c r="D108" s="213" t="s">
        <v>142</v>
      </c>
      <c r="E108" s="214" t="s">
        <v>239</v>
      </c>
      <c r="F108" s="215" t="s">
        <v>240</v>
      </c>
      <c r="G108" s="216" t="s">
        <v>227</v>
      </c>
      <c r="H108" s="217">
        <v>122.39</v>
      </c>
      <c r="I108" s="218"/>
      <c r="J108" s="219">
        <f>ROUND(I108*H108,2)</f>
        <v>0</v>
      </c>
      <c r="K108" s="215" t="s">
        <v>146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0.0020999999999999999</v>
      </c>
      <c r="R108" s="222">
        <f>Q108*H108</f>
        <v>0.257019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155</v>
      </c>
      <c r="AT108" s="224" t="s">
        <v>142</v>
      </c>
      <c r="AU108" s="224" t="s">
        <v>82</v>
      </c>
      <c r="AY108" s="18" t="s">
        <v>139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155</v>
      </c>
      <c r="BM108" s="224" t="s">
        <v>241</v>
      </c>
    </row>
    <row r="109" s="2" customFormat="1">
      <c r="A109" s="39"/>
      <c r="B109" s="40"/>
      <c r="C109" s="41"/>
      <c r="D109" s="226" t="s">
        <v>149</v>
      </c>
      <c r="E109" s="41"/>
      <c r="F109" s="227" t="s">
        <v>242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82</v>
      </c>
    </row>
    <row r="110" s="2" customFormat="1">
      <c r="A110" s="39"/>
      <c r="B110" s="40"/>
      <c r="C110" s="41"/>
      <c r="D110" s="231" t="s">
        <v>150</v>
      </c>
      <c r="E110" s="41"/>
      <c r="F110" s="232" t="s">
        <v>243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82</v>
      </c>
    </row>
    <row r="111" s="13" customFormat="1">
      <c r="A111" s="13"/>
      <c r="B111" s="233"/>
      <c r="C111" s="234"/>
      <c r="D111" s="226" t="s">
        <v>152</v>
      </c>
      <c r="E111" s="235" t="s">
        <v>19</v>
      </c>
      <c r="F111" s="236" t="s">
        <v>231</v>
      </c>
      <c r="G111" s="234"/>
      <c r="H111" s="235" t="s">
        <v>19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152</v>
      </c>
      <c r="AU111" s="242" t="s">
        <v>82</v>
      </c>
      <c r="AV111" s="13" t="s">
        <v>80</v>
      </c>
      <c r="AW111" s="13" t="s">
        <v>33</v>
      </c>
      <c r="AX111" s="13" t="s">
        <v>72</v>
      </c>
      <c r="AY111" s="242" t="s">
        <v>139</v>
      </c>
    </row>
    <row r="112" s="13" customFormat="1">
      <c r="A112" s="13"/>
      <c r="B112" s="233"/>
      <c r="C112" s="234"/>
      <c r="D112" s="226" t="s">
        <v>152</v>
      </c>
      <c r="E112" s="235" t="s">
        <v>19</v>
      </c>
      <c r="F112" s="236" t="s">
        <v>232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152</v>
      </c>
      <c r="AU112" s="242" t="s">
        <v>82</v>
      </c>
      <c r="AV112" s="13" t="s">
        <v>80</v>
      </c>
      <c r="AW112" s="13" t="s">
        <v>33</v>
      </c>
      <c r="AX112" s="13" t="s">
        <v>72</v>
      </c>
      <c r="AY112" s="242" t="s">
        <v>139</v>
      </c>
    </row>
    <row r="113" s="14" customFormat="1">
      <c r="A113" s="14"/>
      <c r="B113" s="243"/>
      <c r="C113" s="244"/>
      <c r="D113" s="226" t="s">
        <v>152</v>
      </c>
      <c r="E113" s="245" t="s">
        <v>19</v>
      </c>
      <c r="F113" s="246" t="s">
        <v>244</v>
      </c>
      <c r="G113" s="244"/>
      <c r="H113" s="247">
        <v>122.39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152</v>
      </c>
      <c r="AU113" s="253" t="s">
        <v>82</v>
      </c>
      <c r="AV113" s="14" t="s">
        <v>82</v>
      </c>
      <c r="AW113" s="14" t="s">
        <v>33</v>
      </c>
      <c r="AX113" s="14" t="s">
        <v>72</v>
      </c>
      <c r="AY113" s="253" t="s">
        <v>139</v>
      </c>
    </row>
    <row r="114" s="15" customFormat="1">
      <c r="A114" s="15"/>
      <c r="B114" s="254"/>
      <c r="C114" s="255"/>
      <c r="D114" s="226" t="s">
        <v>152</v>
      </c>
      <c r="E114" s="256" t="s">
        <v>19</v>
      </c>
      <c r="F114" s="257" t="s">
        <v>154</v>
      </c>
      <c r="G114" s="255"/>
      <c r="H114" s="258">
        <v>122.39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4" t="s">
        <v>152</v>
      </c>
      <c r="AU114" s="264" t="s">
        <v>82</v>
      </c>
      <c r="AV114" s="15" t="s">
        <v>155</v>
      </c>
      <c r="AW114" s="15" t="s">
        <v>33</v>
      </c>
      <c r="AX114" s="15" t="s">
        <v>80</v>
      </c>
      <c r="AY114" s="264" t="s">
        <v>139</v>
      </c>
    </row>
    <row r="115" s="2" customFormat="1" ht="16.5" customHeight="1">
      <c r="A115" s="39"/>
      <c r="B115" s="40"/>
      <c r="C115" s="213" t="s">
        <v>155</v>
      </c>
      <c r="D115" s="213" t="s">
        <v>142</v>
      </c>
      <c r="E115" s="214" t="s">
        <v>245</v>
      </c>
      <c r="F115" s="215" t="s">
        <v>246</v>
      </c>
      <c r="G115" s="216" t="s">
        <v>227</v>
      </c>
      <c r="H115" s="217">
        <v>40.796999999999997</v>
      </c>
      <c r="I115" s="218"/>
      <c r="J115" s="219">
        <f>ROUND(I115*H115,2)</f>
        <v>0</v>
      </c>
      <c r="K115" s="215" t="s">
        <v>146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0.0043800000000000002</v>
      </c>
      <c r="R115" s="222">
        <f>Q115*H115</f>
        <v>0.17869086000000001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155</v>
      </c>
      <c r="AT115" s="224" t="s">
        <v>142</v>
      </c>
      <c r="AU115" s="224" t="s">
        <v>82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155</v>
      </c>
      <c r="BM115" s="224" t="s">
        <v>247</v>
      </c>
    </row>
    <row r="116" s="2" customFormat="1">
      <c r="A116" s="39"/>
      <c r="B116" s="40"/>
      <c r="C116" s="41"/>
      <c r="D116" s="226" t="s">
        <v>149</v>
      </c>
      <c r="E116" s="41"/>
      <c r="F116" s="227" t="s">
        <v>248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82</v>
      </c>
    </row>
    <row r="117" s="2" customFormat="1">
      <c r="A117" s="39"/>
      <c r="B117" s="40"/>
      <c r="C117" s="41"/>
      <c r="D117" s="231" t="s">
        <v>150</v>
      </c>
      <c r="E117" s="41"/>
      <c r="F117" s="232" t="s">
        <v>249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82</v>
      </c>
    </row>
    <row r="118" s="13" customFormat="1">
      <c r="A118" s="13"/>
      <c r="B118" s="233"/>
      <c r="C118" s="234"/>
      <c r="D118" s="226" t="s">
        <v>152</v>
      </c>
      <c r="E118" s="235" t="s">
        <v>19</v>
      </c>
      <c r="F118" s="236" t="s">
        <v>231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152</v>
      </c>
      <c r="AU118" s="242" t="s">
        <v>82</v>
      </c>
      <c r="AV118" s="13" t="s">
        <v>80</v>
      </c>
      <c r="AW118" s="13" t="s">
        <v>33</v>
      </c>
      <c r="AX118" s="13" t="s">
        <v>72</v>
      </c>
      <c r="AY118" s="242" t="s">
        <v>139</v>
      </c>
    </row>
    <row r="119" s="13" customFormat="1">
      <c r="A119" s="13"/>
      <c r="B119" s="233"/>
      <c r="C119" s="234"/>
      <c r="D119" s="226" t="s">
        <v>152</v>
      </c>
      <c r="E119" s="235" t="s">
        <v>19</v>
      </c>
      <c r="F119" s="236" t="s">
        <v>232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152</v>
      </c>
      <c r="AU119" s="242" t="s">
        <v>82</v>
      </c>
      <c r="AV119" s="13" t="s">
        <v>80</v>
      </c>
      <c r="AW119" s="13" t="s">
        <v>33</v>
      </c>
      <c r="AX119" s="13" t="s">
        <v>72</v>
      </c>
      <c r="AY119" s="242" t="s">
        <v>139</v>
      </c>
    </row>
    <row r="120" s="14" customFormat="1">
      <c r="A120" s="14"/>
      <c r="B120" s="243"/>
      <c r="C120" s="244"/>
      <c r="D120" s="226" t="s">
        <v>152</v>
      </c>
      <c r="E120" s="245" t="s">
        <v>19</v>
      </c>
      <c r="F120" s="246" t="s">
        <v>233</v>
      </c>
      <c r="G120" s="244"/>
      <c r="H120" s="247">
        <v>40.796999999999997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152</v>
      </c>
      <c r="AU120" s="253" t="s">
        <v>82</v>
      </c>
      <c r="AV120" s="14" t="s">
        <v>82</v>
      </c>
      <c r="AW120" s="14" t="s">
        <v>33</v>
      </c>
      <c r="AX120" s="14" t="s">
        <v>72</v>
      </c>
      <c r="AY120" s="253" t="s">
        <v>139</v>
      </c>
    </row>
    <row r="121" s="15" customFormat="1">
      <c r="A121" s="15"/>
      <c r="B121" s="254"/>
      <c r="C121" s="255"/>
      <c r="D121" s="226" t="s">
        <v>152</v>
      </c>
      <c r="E121" s="256" t="s">
        <v>19</v>
      </c>
      <c r="F121" s="257" t="s">
        <v>154</v>
      </c>
      <c r="G121" s="255"/>
      <c r="H121" s="258">
        <v>40.796999999999997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152</v>
      </c>
      <c r="AU121" s="264" t="s">
        <v>82</v>
      </c>
      <c r="AV121" s="15" t="s">
        <v>155</v>
      </c>
      <c r="AW121" s="15" t="s">
        <v>33</v>
      </c>
      <c r="AX121" s="15" t="s">
        <v>80</v>
      </c>
      <c r="AY121" s="264" t="s">
        <v>139</v>
      </c>
    </row>
    <row r="122" s="2" customFormat="1" ht="16.5" customHeight="1">
      <c r="A122" s="39"/>
      <c r="B122" s="40"/>
      <c r="C122" s="213" t="s">
        <v>138</v>
      </c>
      <c r="D122" s="213" t="s">
        <v>142</v>
      </c>
      <c r="E122" s="214" t="s">
        <v>250</v>
      </c>
      <c r="F122" s="215" t="s">
        <v>251</v>
      </c>
      <c r="G122" s="216" t="s">
        <v>227</v>
      </c>
      <c r="H122" s="217">
        <v>40.796999999999997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0.0030000000000000001</v>
      </c>
      <c r="R122" s="222">
        <f>Q122*H122</f>
        <v>0.122391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155</v>
      </c>
      <c r="AT122" s="224" t="s">
        <v>142</v>
      </c>
      <c r="AU122" s="224" t="s">
        <v>82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155</v>
      </c>
      <c r="BM122" s="224" t="s">
        <v>252</v>
      </c>
    </row>
    <row r="123" s="2" customFormat="1">
      <c r="A123" s="39"/>
      <c r="B123" s="40"/>
      <c r="C123" s="41"/>
      <c r="D123" s="226" t="s">
        <v>149</v>
      </c>
      <c r="E123" s="41"/>
      <c r="F123" s="227" t="s">
        <v>253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82</v>
      </c>
    </row>
    <row r="124" s="13" customFormat="1">
      <c r="A124" s="13"/>
      <c r="B124" s="233"/>
      <c r="C124" s="234"/>
      <c r="D124" s="226" t="s">
        <v>152</v>
      </c>
      <c r="E124" s="235" t="s">
        <v>19</v>
      </c>
      <c r="F124" s="236" t="s">
        <v>231</v>
      </c>
      <c r="G124" s="234"/>
      <c r="H124" s="235" t="s">
        <v>19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152</v>
      </c>
      <c r="AU124" s="242" t="s">
        <v>82</v>
      </c>
      <c r="AV124" s="13" t="s">
        <v>80</v>
      </c>
      <c r="AW124" s="13" t="s">
        <v>33</v>
      </c>
      <c r="AX124" s="13" t="s">
        <v>72</v>
      </c>
      <c r="AY124" s="242" t="s">
        <v>139</v>
      </c>
    </row>
    <row r="125" s="13" customFormat="1">
      <c r="A125" s="13"/>
      <c r="B125" s="233"/>
      <c r="C125" s="234"/>
      <c r="D125" s="226" t="s">
        <v>152</v>
      </c>
      <c r="E125" s="235" t="s">
        <v>19</v>
      </c>
      <c r="F125" s="236" t="s">
        <v>232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152</v>
      </c>
      <c r="AU125" s="242" t="s">
        <v>82</v>
      </c>
      <c r="AV125" s="13" t="s">
        <v>80</v>
      </c>
      <c r="AW125" s="13" t="s">
        <v>33</v>
      </c>
      <c r="AX125" s="13" t="s">
        <v>72</v>
      </c>
      <c r="AY125" s="242" t="s">
        <v>139</v>
      </c>
    </row>
    <row r="126" s="14" customFormat="1">
      <c r="A126" s="14"/>
      <c r="B126" s="243"/>
      <c r="C126" s="244"/>
      <c r="D126" s="226" t="s">
        <v>152</v>
      </c>
      <c r="E126" s="245" t="s">
        <v>19</v>
      </c>
      <c r="F126" s="246" t="s">
        <v>233</v>
      </c>
      <c r="G126" s="244"/>
      <c r="H126" s="247">
        <v>40.796999999999997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152</v>
      </c>
      <c r="AU126" s="253" t="s">
        <v>82</v>
      </c>
      <c r="AV126" s="14" t="s">
        <v>82</v>
      </c>
      <c r="AW126" s="14" t="s">
        <v>33</v>
      </c>
      <c r="AX126" s="14" t="s">
        <v>72</v>
      </c>
      <c r="AY126" s="253" t="s">
        <v>139</v>
      </c>
    </row>
    <row r="127" s="15" customFormat="1">
      <c r="A127" s="15"/>
      <c r="B127" s="254"/>
      <c r="C127" s="255"/>
      <c r="D127" s="226" t="s">
        <v>152</v>
      </c>
      <c r="E127" s="256" t="s">
        <v>19</v>
      </c>
      <c r="F127" s="257" t="s">
        <v>154</v>
      </c>
      <c r="G127" s="255"/>
      <c r="H127" s="258">
        <v>40.796999999999997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152</v>
      </c>
      <c r="AU127" s="264" t="s">
        <v>82</v>
      </c>
      <c r="AV127" s="15" t="s">
        <v>155</v>
      </c>
      <c r="AW127" s="15" t="s">
        <v>33</v>
      </c>
      <c r="AX127" s="15" t="s">
        <v>80</v>
      </c>
      <c r="AY127" s="264" t="s">
        <v>139</v>
      </c>
    </row>
    <row r="128" s="2" customFormat="1" ht="16.5" customHeight="1">
      <c r="A128" s="39"/>
      <c r="B128" s="40"/>
      <c r="C128" s="213" t="s">
        <v>177</v>
      </c>
      <c r="D128" s="213" t="s">
        <v>142</v>
      </c>
      <c r="E128" s="214" t="s">
        <v>254</v>
      </c>
      <c r="F128" s="215" t="s">
        <v>255</v>
      </c>
      <c r="G128" s="216" t="s">
        <v>227</v>
      </c>
      <c r="H128" s="217">
        <v>40.796999999999997</v>
      </c>
      <c r="I128" s="218"/>
      <c r="J128" s="219">
        <f>ROUND(I128*H128,2)</f>
        <v>0</v>
      </c>
      <c r="K128" s="215" t="s">
        <v>146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0.0051999999999999998</v>
      </c>
      <c r="R128" s="222">
        <f>Q128*H128</f>
        <v>0.21214439999999998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155</v>
      </c>
      <c r="AT128" s="224" t="s">
        <v>142</v>
      </c>
      <c r="AU128" s="224" t="s">
        <v>82</v>
      </c>
      <c r="AY128" s="18" t="s">
        <v>139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155</v>
      </c>
      <c r="BM128" s="224" t="s">
        <v>256</v>
      </c>
    </row>
    <row r="129" s="2" customFormat="1">
      <c r="A129" s="39"/>
      <c r="B129" s="40"/>
      <c r="C129" s="41"/>
      <c r="D129" s="226" t="s">
        <v>149</v>
      </c>
      <c r="E129" s="41"/>
      <c r="F129" s="227" t="s">
        <v>257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149</v>
      </c>
      <c r="AU129" s="18" t="s">
        <v>82</v>
      </c>
    </row>
    <row r="130" s="2" customFormat="1">
      <c r="A130" s="39"/>
      <c r="B130" s="40"/>
      <c r="C130" s="41"/>
      <c r="D130" s="231" t="s">
        <v>150</v>
      </c>
      <c r="E130" s="41"/>
      <c r="F130" s="232" t="s">
        <v>258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82</v>
      </c>
    </row>
    <row r="131" s="13" customFormat="1">
      <c r="A131" s="13"/>
      <c r="B131" s="233"/>
      <c r="C131" s="234"/>
      <c r="D131" s="226" t="s">
        <v>152</v>
      </c>
      <c r="E131" s="235" t="s">
        <v>19</v>
      </c>
      <c r="F131" s="236" t="s">
        <v>231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152</v>
      </c>
      <c r="AU131" s="242" t="s">
        <v>82</v>
      </c>
      <c r="AV131" s="13" t="s">
        <v>80</v>
      </c>
      <c r="AW131" s="13" t="s">
        <v>33</v>
      </c>
      <c r="AX131" s="13" t="s">
        <v>72</v>
      </c>
      <c r="AY131" s="242" t="s">
        <v>139</v>
      </c>
    </row>
    <row r="132" s="13" customFormat="1">
      <c r="A132" s="13"/>
      <c r="B132" s="233"/>
      <c r="C132" s="234"/>
      <c r="D132" s="226" t="s">
        <v>152</v>
      </c>
      <c r="E132" s="235" t="s">
        <v>19</v>
      </c>
      <c r="F132" s="236" t="s">
        <v>232</v>
      </c>
      <c r="G132" s="234"/>
      <c r="H132" s="235" t="s">
        <v>19</v>
      </c>
      <c r="I132" s="237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152</v>
      </c>
      <c r="AU132" s="242" t="s">
        <v>82</v>
      </c>
      <c r="AV132" s="13" t="s">
        <v>80</v>
      </c>
      <c r="AW132" s="13" t="s">
        <v>33</v>
      </c>
      <c r="AX132" s="13" t="s">
        <v>72</v>
      </c>
      <c r="AY132" s="242" t="s">
        <v>139</v>
      </c>
    </row>
    <row r="133" s="14" customFormat="1">
      <c r="A133" s="14"/>
      <c r="B133" s="243"/>
      <c r="C133" s="244"/>
      <c r="D133" s="226" t="s">
        <v>152</v>
      </c>
      <c r="E133" s="245" t="s">
        <v>19</v>
      </c>
      <c r="F133" s="246" t="s">
        <v>233</v>
      </c>
      <c r="G133" s="244"/>
      <c r="H133" s="247">
        <v>40.796999999999997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152</v>
      </c>
      <c r="AU133" s="253" t="s">
        <v>82</v>
      </c>
      <c r="AV133" s="14" t="s">
        <v>82</v>
      </c>
      <c r="AW133" s="14" t="s">
        <v>33</v>
      </c>
      <c r="AX133" s="14" t="s">
        <v>72</v>
      </c>
      <c r="AY133" s="253" t="s">
        <v>139</v>
      </c>
    </row>
    <row r="134" s="15" customFormat="1">
      <c r="A134" s="15"/>
      <c r="B134" s="254"/>
      <c r="C134" s="255"/>
      <c r="D134" s="226" t="s">
        <v>152</v>
      </c>
      <c r="E134" s="256" t="s">
        <v>19</v>
      </c>
      <c r="F134" s="257" t="s">
        <v>154</v>
      </c>
      <c r="G134" s="255"/>
      <c r="H134" s="258">
        <v>40.796999999999997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152</v>
      </c>
      <c r="AU134" s="264" t="s">
        <v>82</v>
      </c>
      <c r="AV134" s="15" t="s">
        <v>155</v>
      </c>
      <c r="AW134" s="15" t="s">
        <v>33</v>
      </c>
      <c r="AX134" s="15" t="s">
        <v>80</v>
      </c>
      <c r="AY134" s="264" t="s">
        <v>139</v>
      </c>
    </row>
    <row r="135" s="2" customFormat="1" ht="16.5" customHeight="1">
      <c r="A135" s="39"/>
      <c r="B135" s="40"/>
      <c r="C135" s="213" t="s">
        <v>185</v>
      </c>
      <c r="D135" s="213" t="s">
        <v>142</v>
      </c>
      <c r="E135" s="214" t="s">
        <v>259</v>
      </c>
      <c r="F135" s="215" t="s">
        <v>260</v>
      </c>
      <c r="G135" s="216" t="s">
        <v>227</v>
      </c>
      <c r="H135" s="217">
        <v>20</v>
      </c>
      <c r="I135" s="218"/>
      <c r="J135" s="219">
        <f>ROUND(I135*H135,2)</f>
        <v>0</v>
      </c>
      <c r="K135" s="215" t="s">
        <v>146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155</v>
      </c>
      <c r="AT135" s="224" t="s">
        <v>142</v>
      </c>
      <c r="AU135" s="224" t="s">
        <v>82</v>
      </c>
      <c r="AY135" s="18" t="s">
        <v>139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155</v>
      </c>
      <c r="BM135" s="224" t="s">
        <v>261</v>
      </c>
    </row>
    <row r="136" s="2" customFormat="1">
      <c r="A136" s="39"/>
      <c r="B136" s="40"/>
      <c r="C136" s="41"/>
      <c r="D136" s="226" t="s">
        <v>149</v>
      </c>
      <c r="E136" s="41"/>
      <c r="F136" s="227" t="s">
        <v>262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82</v>
      </c>
    </row>
    <row r="137" s="2" customFormat="1">
      <c r="A137" s="39"/>
      <c r="B137" s="40"/>
      <c r="C137" s="41"/>
      <c r="D137" s="231" t="s">
        <v>150</v>
      </c>
      <c r="E137" s="41"/>
      <c r="F137" s="232" t="s">
        <v>263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82</v>
      </c>
    </row>
    <row r="138" s="2" customFormat="1" ht="16.5" customHeight="1">
      <c r="A138" s="39"/>
      <c r="B138" s="40"/>
      <c r="C138" s="213" t="s">
        <v>192</v>
      </c>
      <c r="D138" s="213" t="s">
        <v>142</v>
      </c>
      <c r="E138" s="214" t="s">
        <v>264</v>
      </c>
      <c r="F138" s="215" t="s">
        <v>265</v>
      </c>
      <c r="G138" s="216" t="s">
        <v>227</v>
      </c>
      <c r="H138" s="217">
        <v>14.125</v>
      </c>
      <c r="I138" s="218"/>
      <c r="J138" s="219">
        <f>ROUND(I138*H138,2)</f>
        <v>0</v>
      </c>
      <c r="K138" s="215" t="s">
        <v>146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155</v>
      </c>
      <c r="AT138" s="224" t="s">
        <v>142</v>
      </c>
      <c r="AU138" s="224" t="s">
        <v>82</v>
      </c>
      <c r="AY138" s="18" t="s">
        <v>139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155</v>
      </c>
      <c r="BM138" s="224" t="s">
        <v>266</v>
      </c>
    </row>
    <row r="139" s="2" customFormat="1">
      <c r="A139" s="39"/>
      <c r="B139" s="40"/>
      <c r="C139" s="41"/>
      <c r="D139" s="226" t="s">
        <v>149</v>
      </c>
      <c r="E139" s="41"/>
      <c r="F139" s="227" t="s">
        <v>267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82</v>
      </c>
    </row>
    <row r="140" s="2" customFormat="1">
      <c r="A140" s="39"/>
      <c r="B140" s="40"/>
      <c r="C140" s="41"/>
      <c r="D140" s="231" t="s">
        <v>150</v>
      </c>
      <c r="E140" s="41"/>
      <c r="F140" s="232" t="s">
        <v>268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82</v>
      </c>
    </row>
    <row r="141" s="14" customFormat="1">
      <c r="A141" s="14"/>
      <c r="B141" s="243"/>
      <c r="C141" s="244"/>
      <c r="D141" s="226" t="s">
        <v>152</v>
      </c>
      <c r="E141" s="245" t="s">
        <v>19</v>
      </c>
      <c r="F141" s="246" t="s">
        <v>269</v>
      </c>
      <c r="G141" s="244"/>
      <c r="H141" s="247">
        <v>14.125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152</v>
      </c>
      <c r="AU141" s="253" t="s">
        <v>82</v>
      </c>
      <c r="AV141" s="14" t="s">
        <v>82</v>
      </c>
      <c r="AW141" s="14" t="s">
        <v>33</v>
      </c>
      <c r="AX141" s="14" t="s">
        <v>72</v>
      </c>
      <c r="AY141" s="253" t="s">
        <v>139</v>
      </c>
    </row>
    <row r="142" s="15" customFormat="1">
      <c r="A142" s="15"/>
      <c r="B142" s="254"/>
      <c r="C142" s="255"/>
      <c r="D142" s="226" t="s">
        <v>152</v>
      </c>
      <c r="E142" s="256" t="s">
        <v>19</v>
      </c>
      <c r="F142" s="257" t="s">
        <v>154</v>
      </c>
      <c r="G142" s="255"/>
      <c r="H142" s="258">
        <v>14.125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152</v>
      </c>
      <c r="AU142" s="264" t="s">
        <v>82</v>
      </c>
      <c r="AV142" s="15" t="s">
        <v>155</v>
      </c>
      <c r="AW142" s="15" t="s">
        <v>33</v>
      </c>
      <c r="AX142" s="15" t="s">
        <v>80</v>
      </c>
      <c r="AY142" s="264" t="s">
        <v>139</v>
      </c>
    </row>
    <row r="143" s="2" customFormat="1" ht="16.5" customHeight="1">
      <c r="A143" s="39"/>
      <c r="B143" s="40"/>
      <c r="C143" s="213" t="s">
        <v>197</v>
      </c>
      <c r="D143" s="213" t="s">
        <v>142</v>
      </c>
      <c r="E143" s="214" t="s">
        <v>270</v>
      </c>
      <c r="F143" s="215" t="s">
        <v>271</v>
      </c>
      <c r="G143" s="216" t="s">
        <v>272</v>
      </c>
      <c r="H143" s="217">
        <v>6</v>
      </c>
      <c r="I143" s="218"/>
      <c r="J143" s="219">
        <f>ROUND(I143*H143,2)</f>
        <v>0</v>
      </c>
      <c r="K143" s="215" t="s">
        <v>146</v>
      </c>
      <c r="L143" s="45"/>
      <c r="M143" s="220" t="s">
        <v>19</v>
      </c>
      <c r="N143" s="221" t="s">
        <v>43</v>
      </c>
      <c r="O143" s="85"/>
      <c r="P143" s="222">
        <f>O143*H143</f>
        <v>0</v>
      </c>
      <c r="Q143" s="222">
        <v>0.0015</v>
      </c>
      <c r="R143" s="222">
        <f>Q143*H143</f>
        <v>0.0090000000000000011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155</v>
      </c>
      <c r="AT143" s="224" t="s">
        <v>142</v>
      </c>
      <c r="AU143" s="224" t="s">
        <v>82</v>
      </c>
      <c r="AY143" s="18" t="s">
        <v>139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80</v>
      </c>
      <c r="BK143" s="225">
        <f>ROUND(I143*H143,2)</f>
        <v>0</v>
      </c>
      <c r="BL143" s="18" t="s">
        <v>155</v>
      </c>
      <c r="BM143" s="224" t="s">
        <v>273</v>
      </c>
    </row>
    <row r="144" s="2" customFormat="1">
      <c r="A144" s="39"/>
      <c r="B144" s="40"/>
      <c r="C144" s="41"/>
      <c r="D144" s="226" t="s">
        <v>149</v>
      </c>
      <c r="E144" s="41"/>
      <c r="F144" s="227" t="s">
        <v>274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149</v>
      </c>
      <c r="AU144" s="18" t="s">
        <v>82</v>
      </c>
    </row>
    <row r="145" s="2" customFormat="1">
      <c r="A145" s="39"/>
      <c r="B145" s="40"/>
      <c r="C145" s="41"/>
      <c r="D145" s="231" t="s">
        <v>150</v>
      </c>
      <c r="E145" s="41"/>
      <c r="F145" s="232" t="s">
        <v>275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82</v>
      </c>
    </row>
    <row r="146" s="13" customFormat="1">
      <c r="A146" s="13"/>
      <c r="B146" s="233"/>
      <c r="C146" s="234"/>
      <c r="D146" s="226" t="s">
        <v>152</v>
      </c>
      <c r="E146" s="235" t="s">
        <v>19</v>
      </c>
      <c r="F146" s="236" t="s">
        <v>276</v>
      </c>
      <c r="G146" s="234"/>
      <c r="H146" s="235" t="s">
        <v>19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152</v>
      </c>
      <c r="AU146" s="242" t="s">
        <v>82</v>
      </c>
      <c r="AV146" s="13" t="s">
        <v>80</v>
      </c>
      <c r="AW146" s="13" t="s">
        <v>33</v>
      </c>
      <c r="AX146" s="13" t="s">
        <v>72</v>
      </c>
      <c r="AY146" s="242" t="s">
        <v>139</v>
      </c>
    </row>
    <row r="147" s="13" customFormat="1">
      <c r="A147" s="13"/>
      <c r="B147" s="233"/>
      <c r="C147" s="234"/>
      <c r="D147" s="226" t="s">
        <v>152</v>
      </c>
      <c r="E147" s="235" t="s">
        <v>19</v>
      </c>
      <c r="F147" s="236" t="s">
        <v>277</v>
      </c>
      <c r="G147" s="234"/>
      <c r="H147" s="235" t="s">
        <v>19</v>
      </c>
      <c r="I147" s="237"/>
      <c r="J147" s="234"/>
      <c r="K147" s="234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152</v>
      </c>
      <c r="AU147" s="242" t="s">
        <v>82</v>
      </c>
      <c r="AV147" s="13" t="s">
        <v>80</v>
      </c>
      <c r="AW147" s="13" t="s">
        <v>33</v>
      </c>
      <c r="AX147" s="13" t="s">
        <v>72</v>
      </c>
      <c r="AY147" s="242" t="s">
        <v>139</v>
      </c>
    </row>
    <row r="148" s="14" customFormat="1">
      <c r="A148" s="14"/>
      <c r="B148" s="243"/>
      <c r="C148" s="244"/>
      <c r="D148" s="226" t="s">
        <v>152</v>
      </c>
      <c r="E148" s="245" t="s">
        <v>19</v>
      </c>
      <c r="F148" s="246" t="s">
        <v>278</v>
      </c>
      <c r="G148" s="244"/>
      <c r="H148" s="247">
        <v>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152</v>
      </c>
      <c r="AU148" s="253" t="s">
        <v>82</v>
      </c>
      <c r="AV148" s="14" t="s">
        <v>82</v>
      </c>
      <c r="AW148" s="14" t="s">
        <v>33</v>
      </c>
      <c r="AX148" s="14" t="s">
        <v>72</v>
      </c>
      <c r="AY148" s="253" t="s">
        <v>139</v>
      </c>
    </row>
    <row r="149" s="15" customFormat="1">
      <c r="A149" s="15"/>
      <c r="B149" s="254"/>
      <c r="C149" s="255"/>
      <c r="D149" s="226" t="s">
        <v>152</v>
      </c>
      <c r="E149" s="256" t="s">
        <v>19</v>
      </c>
      <c r="F149" s="257" t="s">
        <v>154</v>
      </c>
      <c r="G149" s="255"/>
      <c r="H149" s="258">
        <v>6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152</v>
      </c>
      <c r="AU149" s="264" t="s">
        <v>82</v>
      </c>
      <c r="AV149" s="15" t="s">
        <v>155</v>
      </c>
      <c r="AW149" s="15" t="s">
        <v>33</v>
      </c>
      <c r="AX149" s="15" t="s">
        <v>80</v>
      </c>
      <c r="AY149" s="264" t="s">
        <v>139</v>
      </c>
    </row>
    <row r="150" s="2" customFormat="1" ht="16.5" customHeight="1">
      <c r="A150" s="39"/>
      <c r="B150" s="40"/>
      <c r="C150" s="213" t="s">
        <v>204</v>
      </c>
      <c r="D150" s="213" t="s">
        <v>142</v>
      </c>
      <c r="E150" s="214" t="s">
        <v>279</v>
      </c>
      <c r="F150" s="215" t="s">
        <v>280</v>
      </c>
      <c r="G150" s="216" t="s">
        <v>227</v>
      </c>
      <c r="H150" s="217">
        <v>5.5</v>
      </c>
      <c r="I150" s="218"/>
      <c r="J150" s="219">
        <f>ROUND(I150*H150,2)</f>
        <v>0</v>
      </c>
      <c r="K150" s="215" t="s">
        <v>146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0.022339999999999999</v>
      </c>
      <c r="R150" s="222">
        <f>Q150*H150</f>
        <v>0.12286999999999999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155</v>
      </c>
      <c r="AT150" s="224" t="s">
        <v>142</v>
      </c>
      <c r="AU150" s="224" t="s">
        <v>82</v>
      </c>
      <c r="AY150" s="18" t="s">
        <v>139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155</v>
      </c>
      <c r="BM150" s="224" t="s">
        <v>281</v>
      </c>
    </row>
    <row r="151" s="2" customFormat="1">
      <c r="A151" s="39"/>
      <c r="B151" s="40"/>
      <c r="C151" s="41"/>
      <c r="D151" s="226" t="s">
        <v>149</v>
      </c>
      <c r="E151" s="41"/>
      <c r="F151" s="227" t="s">
        <v>282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82</v>
      </c>
    </row>
    <row r="152" s="2" customFormat="1">
      <c r="A152" s="39"/>
      <c r="B152" s="40"/>
      <c r="C152" s="41"/>
      <c r="D152" s="231" t="s">
        <v>150</v>
      </c>
      <c r="E152" s="41"/>
      <c r="F152" s="232" t="s">
        <v>283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82</v>
      </c>
    </row>
    <row r="153" s="13" customFormat="1">
      <c r="A153" s="13"/>
      <c r="B153" s="233"/>
      <c r="C153" s="234"/>
      <c r="D153" s="226" t="s">
        <v>152</v>
      </c>
      <c r="E153" s="235" t="s">
        <v>19</v>
      </c>
      <c r="F153" s="236" t="s">
        <v>231</v>
      </c>
      <c r="G153" s="234"/>
      <c r="H153" s="235" t="s">
        <v>19</v>
      </c>
      <c r="I153" s="237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152</v>
      </c>
      <c r="AU153" s="242" t="s">
        <v>82</v>
      </c>
      <c r="AV153" s="13" t="s">
        <v>80</v>
      </c>
      <c r="AW153" s="13" t="s">
        <v>33</v>
      </c>
      <c r="AX153" s="13" t="s">
        <v>72</v>
      </c>
      <c r="AY153" s="242" t="s">
        <v>139</v>
      </c>
    </row>
    <row r="154" s="13" customFormat="1">
      <c r="A154" s="13"/>
      <c r="B154" s="233"/>
      <c r="C154" s="234"/>
      <c r="D154" s="226" t="s">
        <v>152</v>
      </c>
      <c r="E154" s="235" t="s">
        <v>19</v>
      </c>
      <c r="F154" s="236" t="s">
        <v>284</v>
      </c>
      <c r="G154" s="234"/>
      <c r="H154" s="235" t="s">
        <v>19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152</v>
      </c>
      <c r="AU154" s="242" t="s">
        <v>82</v>
      </c>
      <c r="AV154" s="13" t="s">
        <v>80</v>
      </c>
      <c r="AW154" s="13" t="s">
        <v>33</v>
      </c>
      <c r="AX154" s="13" t="s">
        <v>72</v>
      </c>
      <c r="AY154" s="242" t="s">
        <v>139</v>
      </c>
    </row>
    <row r="155" s="14" customFormat="1">
      <c r="A155" s="14"/>
      <c r="B155" s="243"/>
      <c r="C155" s="244"/>
      <c r="D155" s="226" t="s">
        <v>152</v>
      </c>
      <c r="E155" s="245" t="s">
        <v>19</v>
      </c>
      <c r="F155" s="246" t="s">
        <v>285</v>
      </c>
      <c r="G155" s="244"/>
      <c r="H155" s="247">
        <v>5.5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152</v>
      </c>
      <c r="AU155" s="253" t="s">
        <v>82</v>
      </c>
      <c r="AV155" s="14" t="s">
        <v>82</v>
      </c>
      <c r="AW155" s="14" t="s">
        <v>33</v>
      </c>
      <c r="AX155" s="14" t="s">
        <v>72</v>
      </c>
      <c r="AY155" s="253" t="s">
        <v>139</v>
      </c>
    </row>
    <row r="156" s="15" customFormat="1">
      <c r="A156" s="15"/>
      <c r="B156" s="254"/>
      <c r="C156" s="255"/>
      <c r="D156" s="226" t="s">
        <v>152</v>
      </c>
      <c r="E156" s="256" t="s">
        <v>19</v>
      </c>
      <c r="F156" s="257" t="s">
        <v>154</v>
      </c>
      <c r="G156" s="255"/>
      <c r="H156" s="258">
        <v>5.5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152</v>
      </c>
      <c r="AU156" s="264" t="s">
        <v>82</v>
      </c>
      <c r="AV156" s="15" t="s">
        <v>155</v>
      </c>
      <c r="AW156" s="15" t="s">
        <v>33</v>
      </c>
      <c r="AX156" s="15" t="s">
        <v>80</v>
      </c>
      <c r="AY156" s="264" t="s">
        <v>139</v>
      </c>
    </row>
    <row r="157" s="12" customFormat="1" ht="22.8" customHeight="1">
      <c r="A157" s="12"/>
      <c r="B157" s="197"/>
      <c r="C157" s="198"/>
      <c r="D157" s="199" t="s">
        <v>71</v>
      </c>
      <c r="E157" s="211" t="s">
        <v>197</v>
      </c>
      <c r="F157" s="211" t="s">
        <v>286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SUM(P158:P187)</f>
        <v>0</v>
      </c>
      <c r="Q157" s="205"/>
      <c r="R157" s="206">
        <f>SUM(R158:R187)</f>
        <v>0.0054000000000000003</v>
      </c>
      <c r="S157" s="205"/>
      <c r="T157" s="207">
        <f>SUM(T158:T187)</f>
        <v>1.015463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80</v>
      </c>
      <c r="AT157" s="209" t="s">
        <v>71</v>
      </c>
      <c r="AU157" s="209" t="s">
        <v>80</v>
      </c>
      <c r="AY157" s="208" t="s">
        <v>139</v>
      </c>
      <c r="BK157" s="210">
        <f>SUM(BK158:BK187)</f>
        <v>0</v>
      </c>
    </row>
    <row r="158" s="2" customFormat="1" ht="21.75" customHeight="1">
      <c r="A158" s="39"/>
      <c r="B158" s="40"/>
      <c r="C158" s="213" t="s">
        <v>287</v>
      </c>
      <c r="D158" s="213" t="s">
        <v>142</v>
      </c>
      <c r="E158" s="214" t="s">
        <v>288</v>
      </c>
      <c r="F158" s="215" t="s">
        <v>289</v>
      </c>
      <c r="G158" s="216" t="s">
        <v>227</v>
      </c>
      <c r="H158" s="217">
        <v>20</v>
      </c>
      <c r="I158" s="218"/>
      <c r="J158" s="219">
        <f>ROUND(I158*H158,2)</f>
        <v>0</v>
      </c>
      <c r="K158" s="215" t="s">
        <v>146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0.00012999999999999999</v>
      </c>
      <c r="R158" s="222">
        <f>Q158*H158</f>
        <v>0.0025999999999999999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155</v>
      </c>
      <c r="AT158" s="224" t="s">
        <v>142</v>
      </c>
      <c r="AU158" s="224" t="s">
        <v>82</v>
      </c>
      <c r="AY158" s="18" t="s">
        <v>139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80</v>
      </c>
      <c r="BK158" s="225">
        <f>ROUND(I158*H158,2)</f>
        <v>0</v>
      </c>
      <c r="BL158" s="18" t="s">
        <v>155</v>
      </c>
      <c r="BM158" s="224" t="s">
        <v>290</v>
      </c>
    </row>
    <row r="159" s="2" customFormat="1">
      <c r="A159" s="39"/>
      <c r="B159" s="40"/>
      <c r="C159" s="41"/>
      <c r="D159" s="226" t="s">
        <v>149</v>
      </c>
      <c r="E159" s="41"/>
      <c r="F159" s="227" t="s">
        <v>291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149</v>
      </c>
      <c r="AU159" s="18" t="s">
        <v>82</v>
      </c>
    </row>
    <row r="160" s="2" customFormat="1">
      <c r="A160" s="39"/>
      <c r="B160" s="40"/>
      <c r="C160" s="41"/>
      <c r="D160" s="231" t="s">
        <v>150</v>
      </c>
      <c r="E160" s="41"/>
      <c r="F160" s="232" t="s">
        <v>292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150</v>
      </c>
      <c r="AU160" s="18" t="s">
        <v>82</v>
      </c>
    </row>
    <row r="161" s="14" customFormat="1">
      <c r="A161" s="14"/>
      <c r="B161" s="243"/>
      <c r="C161" s="244"/>
      <c r="D161" s="226" t="s">
        <v>152</v>
      </c>
      <c r="E161" s="245" t="s">
        <v>19</v>
      </c>
      <c r="F161" s="246" t="s">
        <v>293</v>
      </c>
      <c r="G161" s="244"/>
      <c r="H161" s="247">
        <v>20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152</v>
      </c>
      <c r="AU161" s="253" t="s">
        <v>82</v>
      </c>
      <c r="AV161" s="14" t="s">
        <v>82</v>
      </c>
      <c r="AW161" s="14" t="s">
        <v>33</v>
      </c>
      <c r="AX161" s="14" t="s">
        <v>72</v>
      </c>
      <c r="AY161" s="253" t="s">
        <v>139</v>
      </c>
    </row>
    <row r="162" s="15" customFormat="1">
      <c r="A162" s="15"/>
      <c r="B162" s="254"/>
      <c r="C162" s="255"/>
      <c r="D162" s="226" t="s">
        <v>152</v>
      </c>
      <c r="E162" s="256" t="s">
        <v>19</v>
      </c>
      <c r="F162" s="257" t="s">
        <v>154</v>
      </c>
      <c r="G162" s="255"/>
      <c r="H162" s="258">
        <v>20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152</v>
      </c>
      <c r="AU162" s="264" t="s">
        <v>82</v>
      </c>
      <c r="AV162" s="15" t="s">
        <v>155</v>
      </c>
      <c r="AW162" s="15" t="s">
        <v>33</v>
      </c>
      <c r="AX162" s="15" t="s">
        <v>80</v>
      </c>
      <c r="AY162" s="264" t="s">
        <v>139</v>
      </c>
    </row>
    <row r="163" s="2" customFormat="1" ht="16.5" customHeight="1">
      <c r="A163" s="39"/>
      <c r="B163" s="40"/>
      <c r="C163" s="213" t="s">
        <v>294</v>
      </c>
      <c r="D163" s="213" t="s">
        <v>142</v>
      </c>
      <c r="E163" s="214" t="s">
        <v>295</v>
      </c>
      <c r="F163" s="215" t="s">
        <v>296</v>
      </c>
      <c r="G163" s="216" t="s">
        <v>227</v>
      </c>
      <c r="H163" s="217">
        <v>70</v>
      </c>
      <c r="I163" s="218"/>
      <c r="J163" s="219">
        <f>ROUND(I163*H163,2)</f>
        <v>0</v>
      </c>
      <c r="K163" s="215" t="s">
        <v>146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4.0000000000000003E-05</v>
      </c>
      <c r="R163" s="222">
        <f>Q163*H163</f>
        <v>0.0028000000000000004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155</v>
      </c>
      <c r="AT163" s="224" t="s">
        <v>142</v>
      </c>
      <c r="AU163" s="224" t="s">
        <v>82</v>
      </c>
      <c r="AY163" s="18" t="s">
        <v>139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155</v>
      </c>
      <c r="BM163" s="224" t="s">
        <v>297</v>
      </c>
    </row>
    <row r="164" s="2" customFormat="1">
      <c r="A164" s="39"/>
      <c r="B164" s="40"/>
      <c r="C164" s="41"/>
      <c r="D164" s="226" t="s">
        <v>149</v>
      </c>
      <c r="E164" s="41"/>
      <c r="F164" s="227" t="s">
        <v>298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149</v>
      </c>
      <c r="AU164" s="18" t="s">
        <v>82</v>
      </c>
    </row>
    <row r="165" s="2" customFormat="1">
      <c r="A165" s="39"/>
      <c r="B165" s="40"/>
      <c r="C165" s="41"/>
      <c r="D165" s="231" t="s">
        <v>150</v>
      </c>
      <c r="E165" s="41"/>
      <c r="F165" s="232" t="s">
        <v>299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82</v>
      </c>
    </row>
    <row r="166" s="14" customFormat="1">
      <c r="A166" s="14"/>
      <c r="B166" s="243"/>
      <c r="C166" s="244"/>
      <c r="D166" s="226" t="s">
        <v>152</v>
      </c>
      <c r="E166" s="245" t="s">
        <v>19</v>
      </c>
      <c r="F166" s="246" t="s">
        <v>300</v>
      </c>
      <c r="G166" s="244"/>
      <c r="H166" s="247">
        <v>70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152</v>
      </c>
      <c r="AU166" s="253" t="s">
        <v>82</v>
      </c>
      <c r="AV166" s="14" t="s">
        <v>82</v>
      </c>
      <c r="AW166" s="14" t="s">
        <v>33</v>
      </c>
      <c r="AX166" s="14" t="s">
        <v>72</v>
      </c>
      <c r="AY166" s="253" t="s">
        <v>139</v>
      </c>
    </row>
    <row r="167" s="15" customFormat="1">
      <c r="A167" s="15"/>
      <c r="B167" s="254"/>
      <c r="C167" s="255"/>
      <c r="D167" s="226" t="s">
        <v>152</v>
      </c>
      <c r="E167" s="256" t="s">
        <v>19</v>
      </c>
      <c r="F167" s="257" t="s">
        <v>154</v>
      </c>
      <c r="G167" s="255"/>
      <c r="H167" s="258">
        <v>70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152</v>
      </c>
      <c r="AU167" s="264" t="s">
        <v>82</v>
      </c>
      <c r="AV167" s="15" t="s">
        <v>155</v>
      </c>
      <c r="AW167" s="15" t="s">
        <v>33</v>
      </c>
      <c r="AX167" s="15" t="s">
        <v>80</v>
      </c>
      <c r="AY167" s="264" t="s">
        <v>139</v>
      </c>
    </row>
    <row r="168" s="2" customFormat="1" ht="16.5" customHeight="1">
      <c r="A168" s="39"/>
      <c r="B168" s="40"/>
      <c r="C168" s="213" t="s">
        <v>301</v>
      </c>
      <c r="D168" s="213" t="s">
        <v>142</v>
      </c>
      <c r="E168" s="214" t="s">
        <v>302</v>
      </c>
      <c r="F168" s="215" t="s">
        <v>303</v>
      </c>
      <c r="G168" s="216" t="s">
        <v>227</v>
      </c>
      <c r="H168" s="217">
        <v>3.9729999999999999</v>
      </c>
      <c r="I168" s="218"/>
      <c r="J168" s="219">
        <f>ROUND(I168*H168,2)</f>
        <v>0</v>
      </c>
      <c r="K168" s="215" t="s">
        <v>146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0.13100000000000001</v>
      </c>
      <c r="T168" s="223">
        <f>S168*H168</f>
        <v>0.52046300000000001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155</v>
      </c>
      <c r="AT168" s="224" t="s">
        <v>142</v>
      </c>
      <c r="AU168" s="224" t="s">
        <v>82</v>
      </c>
      <c r="AY168" s="18" t="s">
        <v>139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80</v>
      </c>
      <c r="BK168" s="225">
        <f>ROUND(I168*H168,2)</f>
        <v>0</v>
      </c>
      <c r="BL168" s="18" t="s">
        <v>155</v>
      </c>
      <c r="BM168" s="224" t="s">
        <v>304</v>
      </c>
    </row>
    <row r="169" s="2" customFormat="1">
      <c r="A169" s="39"/>
      <c r="B169" s="40"/>
      <c r="C169" s="41"/>
      <c r="D169" s="226" t="s">
        <v>149</v>
      </c>
      <c r="E169" s="41"/>
      <c r="F169" s="227" t="s">
        <v>305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149</v>
      </c>
      <c r="AU169" s="18" t="s">
        <v>82</v>
      </c>
    </row>
    <row r="170" s="2" customFormat="1">
      <c r="A170" s="39"/>
      <c r="B170" s="40"/>
      <c r="C170" s="41"/>
      <c r="D170" s="231" t="s">
        <v>150</v>
      </c>
      <c r="E170" s="41"/>
      <c r="F170" s="232" t="s">
        <v>306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150</v>
      </c>
      <c r="AU170" s="18" t="s">
        <v>82</v>
      </c>
    </row>
    <row r="171" s="13" customFormat="1">
      <c r="A171" s="13"/>
      <c r="B171" s="233"/>
      <c r="C171" s="234"/>
      <c r="D171" s="226" t="s">
        <v>152</v>
      </c>
      <c r="E171" s="235" t="s">
        <v>19</v>
      </c>
      <c r="F171" s="236" t="s">
        <v>231</v>
      </c>
      <c r="G171" s="234"/>
      <c r="H171" s="235" t="s">
        <v>19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152</v>
      </c>
      <c r="AU171" s="242" t="s">
        <v>82</v>
      </c>
      <c r="AV171" s="13" t="s">
        <v>80</v>
      </c>
      <c r="AW171" s="13" t="s">
        <v>33</v>
      </c>
      <c r="AX171" s="13" t="s">
        <v>72</v>
      </c>
      <c r="AY171" s="242" t="s">
        <v>139</v>
      </c>
    </row>
    <row r="172" s="14" customFormat="1">
      <c r="A172" s="14"/>
      <c r="B172" s="243"/>
      <c r="C172" s="244"/>
      <c r="D172" s="226" t="s">
        <v>152</v>
      </c>
      <c r="E172" s="245" t="s">
        <v>19</v>
      </c>
      <c r="F172" s="246" t="s">
        <v>307</v>
      </c>
      <c r="G172" s="244"/>
      <c r="H172" s="247">
        <v>3.9729999999999999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152</v>
      </c>
      <c r="AU172" s="253" t="s">
        <v>82</v>
      </c>
      <c r="AV172" s="14" t="s">
        <v>82</v>
      </c>
      <c r="AW172" s="14" t="s">
        <v>33</v>
      </c>
      <c r="AX172" s="14" t="s">
        <v>72</v>
      </c>
      <c r="AY172" s="253" t="s">
        <v>139</v>
      </c>
    </row>
    <row r="173" s="15" customFormat="1">
      <c r="A173" s="15"/>
      <c r="B173" s="254"/>
      <c r="C173" s="255"/>
      <c r="D173" s="226" t="s">
        <v>152</v>
      </c>
      <c r="E173" s="256" t="s">
        <v>19</v>
      </c>
      <c r="F173" s="257" t="s">
        <v>154</v>
      </c>
      <c r="G173" s="255"/>
      <c r="H173" s="258">
        <v>3.9729999999999999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152</v>
      </c>
      <c r="AU173" s="264" t="s">
        <v>82</v>
      </c>
      <c r="AV173" s="15" t="s">
        <v>155</v>
      </c>
      <c r="AW173" s="15" t="s">
        <v>33</v>
      </c>
      <c r="AX173" s="15" t="s">
        <v>80</v>
      </c>
      <c r="AY173" s="264" t="s">
        <v>139</v>
      </c>
    </row>
    <row r="174" s="2" customFormat="1" ht="16.5" customHeight="1">
      <c r="A174" s="39"/>
      <c r="B174" s="40"/>
      <c r="C174" s="213" t="s">
        <v>308</v>
      </c>
      <c r="D174" s="213" t="s">
        <v>142</v>
      </c>
      <c r="E174" s="214" t="s">
        <v>309</v>
      </c>
      <c r="F174" s="215" t="s">
        <v>310</v>
      </c>
      <c r="G174" s="216" t="s">
        <v>227</v>
      </c>
      <c r="H174" s="217">
        <v>5.5</v>
      </c>
      <c r="I174" s="218"/>
      <c r="J174" s="219">
        <f>ROUND(I174*H174,2)</f>
        <v>0</v>
      </c>
      <c r="K174" s="215" t="s">
        <v>146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0.089999999999999997</v>
      </c>
      <c r="T174" s="223">
        <f>S174*H174</f>
        <v>0.495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155</v>
      </c>
      <c r="AT174" s="224" t="s">
        <v>142</v>
      </c>
      <c r="AU174" s="224" t="s">
        <v>82</v>
      </c>
      <c r="AY174" s="18" t="s">
        <v>139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155</v>
      </c>
      <c r="BM174" s="224" t="s">
        <v>311</v>
      </c>
    </row>
    <row r="175" s="2" customFormat="1">
      <c r="A175" s="39"/>
      <c r="B175" s="40"/>
      <c r="C175" s="41"/>
      <c r="D175" s="226" t="s">
        <v>149</v>
      </c>
      <c r="E175" s="41"/>
      <c r="F175" s="227" t="s">
        <v>312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82</v>
      </c>
    </row>
    <row r="176" s="2" customFormat="1">
      <c r="A176" s="39"/>
      <c r="B176" s="40"/>
      <c r="C176" s="41"/>
      <c r="D176" s="231" t="s">
        <v>150</v>
      </c>
      <c r="E176" s="41"/>
      <c r="F176" s="232" t="s">
        <v>313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82</v>
      </c>
    </row>
    <row r="177" s="13" customFormat="1">
      <c r="A177" s="13"/>
      <c r="B177" s="233"/>
      <c r="C177" s="234"/>
      <c r="D177" s="226" t="s">
        <v>152</v>
      </c>
      <c r="E177" s="235" t="s">
        <v>19</v>
      </c>
      <c r="F177" s="236" t="s">
        <v>231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152</v>
      </c>
      <c r="AU177" s="242" t="s">
        <v>82</v>
      </c>
      <c r="AV177" s="13" t="s">
        <v>80</v>
      </c>
      <c r="AW177" s="13" t="s">
        <v>33</v>
      </c>
      <c r="AX177" s="13" t="s">
        <v>72</v>
      </c>
      <c r="AY177" s="242" t="s">
        <v>139</v>
      </c>
    </row>
    <row r="178" s="13" customFormat="1">
      <c r="A178" s="13"/>
      <c r="B178" s="233"/>
      <c r="C178" s="234"/>
      <c r="D178" s="226" t="s">
        <v>152</v>
      </c>
      <c r="E178" s="235" t="s">
        <v>19</v>
      </c>
      <c r="F178" s="236" t="s">
        <v>314</v>
      </c>
      <c r="G178" s="234"/>
      <c r="H178" s="235" t="s">
        <v>19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152</v>
      </c>
      <c r="AU178" s="242" t="s">
        <v>82</v>
      </c>
      <c r="AV178" s="13" t="s">
        <v>80</v>
      </c>
      <c r="AW178" s="13" t="s">
        <v>33</v>
      </c>
      <c r="AX178" s="13" t="s">
        <v>72</v>
      </c>
      <c r="AY178" s="242" t="s">
        <v>139</v>
      </c>
    </row>
    <row r="179" s="14" customFormat="1">
      <c r="A179" s="14"/>
      <c r="B179" s="243"/>
      <c r="C179" s="244"/>
      <c r="D179" s="226" t="s">
        <v>152</v>
      </c>
      <c r="E179" s="245" t="s">
        <v>19</v>
      </c>
      <c r="F179" s="246" t="s">
        <v>285</v>
      </c>
      <c r="G179" s="244"/>
      <c r="H179" s="247">
        <v>5.5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152</v>
      </c>
      <c r="AU179" s="253" t="s">
        <v>82</v>
      </c>
      <c r="AV179" s="14" t="s">
        <v>82</v>
      </c>
      <c r="AW179" s="14" t="s">
        <v>33</v>
      </c>
      <c r="AX179" s="14" t="s">
        <v>72</v>
      </c>
      <c r="AY179" s="253" t="s">
        <v>139</v>
      </c>
    </row>
    <row r="180" s="15" customFormat="1">
      <c r="A180" s="15"/>
      <c r="B180" s="254"/>
      <c r="C180" s="255"/>
      <c r="D180" s="226" t="s">
        <v>152</v>
      </c>
      <c r="E180" s="256" t="s">
        <v>19</v>
      </c>
      <c r="F180" s="257" t="s">
        <v>154</v>
      </c>
      <c r="G180" s="255"/>
      <c r="H180" s="258">
        <v>5.5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152</v>
      </c>
      <c r="AU180" s="264" t="s">
        <v>82</v>
      </c>
      <c r="AV180" s="15" t="s">
        <v>155</v>
      </c>
      <c r="AW180" s="15" t="s">
        <v>33</v>
      </c>
      <c r="AX180" s="15" t="s">
        <v>80</v>
      </c>
      <c r="AY180" s="264" t="s">
        <v>139</v>
      </c>
    </row>
    <row r="181" s="2" customFormat="1" ht="16.5" customHeight="1">
      <c r="A181" s="39"/>
      <c r="B181" s="40"/>
      <c r="C181" s="213" t="s">
        <v>8</v>
      </c>
      <c r="D181" s="213" t="s">
        <v>142</v>
      </c>
      <c r="E181" s="214" t="s">
        <v>315</v>
      </c>
      <c r="F181" s="215" t="s">
        <v>316</v>
      </c>
      <c r="G181" s="216" t="s">
        <v>317</v>
      </c>
      <c r="H181" s="217">
        <v>1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155</v>
      </c>
      <c r="AT181" s="224" t="s">
        <v>142</v>
      </c>
      <c r="AU181" s="224" t="s">
        <v>82</v>
      </c>
      <c r="AY181" s="18" t="s">
        <v>139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155</v>
      </c>
      <c r="BM181" s="224" t="s">
        <v>318</v>
      </c>
    </row>
    <row r="182" s="2" customFormat="1">
      <c r="A182" s="39"/>
      <c r="B182" s="40"/>
      <c r="C182" s="41"/>
      <c r="D182" s="226" t="s">
        <v>149</v>
      </c>
      <c r="E182" s="41"/>
      <c r="F182" s="227" t="s">
        <v>316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149</v>
      </c>
      <c r="AU182" s="18" t="s">
        <v>82</v>
      </c>
    </row>
    <row r="183" s="2" customFormat="1" ht="16.5" customHeight="1">
      <c r="A183" s="39"/>
      <c r="B183" s="40"/>
      <c r="C183" s="213" t="s">
        <v>319</v>
      </c>
      <c r="D183" s="213" t="s">
        <v>142</v>
      </c>
      <c r="E183" s="214" t="s">
        <v>320</v>
      </c>
      <c r="F183" s="215" t="s">
        <v>321</v>
      </c>
      <c r="G183" s="216" t="s">
        <v>322</v>
      </c>
      <c r="H183" s="217">
        <v>20</v>
      </c>
      <c r="I183" s="218"/>
      <c r="J183" s="219">
        <f>ROUND(I183*H183,2)</f>
        <v>0</v>
      </c>
      <c r="K183" s="215" t="s">
        <v>19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155</v>
      </c>
      <c r="AT183" s="224" t="s">
        <v>142</v>
      </c>
      <c r="AU183" s="224" t="s">
        <v>82</v>
      </c>
      <c r="AY183" s="18" t="s">
        <v>139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155</v>
      </c>
      <c r="BM183" s="224" t="s">
        <v>323</v>
      </c>
    </row>
    <row r="184" s="2" customFormat="1">
      <c r="A184" s="39"/>
      <c r="B184" s="40"/>
      <c r="C184" s="41"/>
      <c r="D184" s="226" t="s">
        <v>149</v>
      </c>
      <c r="E184" s="41"/>
      <c r="F184" s="227" t="s">
        <v>321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149</v>
      </c>
      <c r="AU184" s="18" t="s">
        <v>82</v>
      </c>
    </row>
    <row r="185" s="13" customFormat="1">
      <c r="A185" s="13"/>
      <c r="B185" s="233"/>
      <c r="C185" s="234"/>
      <c r="D185" s="226" t="s">
        <v>152</v>
      </c>
      <c r="E185" s="235" t="s">
        <v>19</v>
      </c>
      <c r="F185" s="236" t="s">
        <v>324</v>
      </c>
      <c r="G185" s="234"/>
      <c r="H185" s="235" t="s">
        <v>19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152</v>
      </c>
      <c r="AU185" s="242" t="s">
        <v>82</v>
      </c>
      <c r="AV185" s="13" t="s">
        <v>80</v>
      </c>
      <c r="AW185" s="13" t="s">
        <v>33</v>
      </c>
      <c r="AX185" s="13" t="s">
        <v>72</v>
      </c>
      <c r="AY185" s="242" t="s">
        <v>139</v>
      </c>
    </row>
    <row r="186" s="14" customFormat="1">
      <c r="A186" s="14"/>
      <c r="B186" s="243"/>
      <c r="C186" s="244"/>
      <c r="D186" s="226" t="s">
        <v>152</v>
      </c>
      <c r="E186" s="245" t="s">
        <v>19</v>
      </c>
      <c r="F186" s="246" t="s">
        <v>293</v>
      </c>
      <c r="G186" s="244"/>
      <c r="H186" s="247">
        <v>20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152</v>
      </c>
      <c r="AU186" s="253" t="s">
        <v>82</v>
      </c>
      <c r="AV186" s="14" t="s">
        <v>82</v>
      </c>
      <c r="AW186" s="14" t="s">
        <v>33</v>
      </c>
      <c r="AX186" s="14" t="s">
        <v>72</v>
      </c>
      <c r="AY186" s="253" t="s">
        <v>139</v>
      </c>
    </row>
    <row r="187" s="15" customFormat="1">
      <c r="A187" s="15"/>
      <c r="B187" s="254"/>
      <c r="C187" s="255"/>
      <c r="D187" s="226" t="s">
        <v>152</v>
      </c>
      <c r="E187" s="256" t="s">
        <v>19</v>
      </c>
      <c r="F187" s="257" t="s">
        <v>154</v>
      </c>
      <c r="G187" s="255"/>
      <c r="H187" s="258">
        <v>20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152</v>
      </c>
      <c r="AU187" s="264" t="s">
        <v>82</v>
      </c>
      <c r="AV187" s="15" t="s">
        <v>155</v>
      </c>
      <c r="AW187" s="15" t="s">
        <v>33</v>
      </c>
      <c r="AX187" s="15" t="s">
        <v>80</v>
      </c>
      <c r="AY187" s="264" t="s">
        <v>139</v>
      </c>
    </row>
    <row r="188" s="12" customFormat="1" ht="22.8" customHeight="1">
      <c r="A188" s="12"/>
      <c r="B188" s="197"/>
      <c r="C188" s="198"/>
      <c r="D188" s="199" t="s">
        <v>71</v>
      </c>
      <c r="E188" s="211" t="s">
        <v>325</v>
      </c>
      <c r="F188" s="211" t="s">
        <v>326</v>
      </c>
      <c r="G188" s="198"/>
      <c r="H188" s="198"/>
      <c r="I188" s="201"/>
      <c r="J188" s="212">
        <f>BK188</f>
        <v>0</v>
      </c>
      <c r="K188" s="198"/>
      <c r="L188" s="203"/>
      <c r="M188" s="204"/>
      <c r="N188" s="205"/>
      <c r="O188" s="205"/>
      <c r="P188" s="206">
        <f>SUM(P189:P212)</f>
        <v>0</v>
      </c>
      <c r="Q188" s="205"/>
      <c r="R188" s="206">
        <f>SUM(R189:R212)</f>
        <v>0</v>
      </c>
      <c r="S188" s="205"/>
      <c r="T188" s="207">
        <f>SUM(T189:T212)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8" t="s">
        <v>80</v>
      </c>
      <c r="AT188" s="209" t="s">
        <v>71</v>
      </c>
      <c r="AU188" s="209" t="s">
        <v>80</v>
      </c>
      <c r="AY188" s="208" t="s">
        <v>139</v>
      </c>
      <c r="BK188" s="210">
        <f>SUM(BK189:BK212)</f>
        <v>0</v>
      </c>
    </row>
    <row r="189" s="2" customFormat="1" ht="16.5" customHeight="1">
      <c r="A189" s="39"/>
      <c r="B189" s="40"/>
      <c r="C189" s="213" t="s">
        <v>327</v>
      </c>
      <c r="D189" s="213" t="s">
        <v>142</v>
      </c>
      <c r="E189" s="214" t="s">
        <v>328</v>
      </c>
      <c r="F189" s="215" t="s">
        <v>329</v>
      </c>
      <c r="G189" s="216" t="s">
        <v>330</v>
      </c>
      <c r="H189" s="217">
        <v>1.123</v>
      </c>
      <c r="I189" s="218"/>
      <c r="J189" s="219">
        <f>ROUND(I189*H189,2)</f>
        <v>0</v>
      </c>
      <c r="K189" s="215" t="s">
        <v>146</v>
      </c>
      <c r="L189" s="45"/>
      <c r="M189" s="220" t="s">
        <v>19</v>
      </c>
      <c r="N189" s="221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155</v>
      </c>
      <c r="AT189" s="224" t="s">
        <v>142</v>
      </c>
      <c r="AU189" s="224" t="s">
        <v>82</v>
      </c>
      <c r="AY189" s="18" t="s">
        <v>139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80</v>
      </c>
      <c r="BK189" s="225">
        <f>ROUND(I189*H189,2)</f>
        <v>0</v>
      </c>
      <c r="BL189" s="18" t="s">
        <v>155</v>
      </c>
      <c r="BM189" s="224" t="s">
        <v>331</v>
      </c>
    </row>
    <row r="190" s="2" customFormat="1">
      <c r="A190" s="39"/>
      <c r="B190" s="40"/>
      <c r="C190" s="41"/>
      <c r="D190" s="226" t="s">
        <v>149</v>
      </c>
      <c r="E190" s="41"/>
      <c r="F190" s="227" t="s">
        <v>332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149</v>
      </c>
      <c r="AU190" s="18" t="s">
        <v>82</v>
      </c>
    </row>
    <row r="191" s="2" customFormat="1">
      <c r="A191" s="39"/>
      <c r="B191" s="40"/>
      <c r="C191" s="41"/>
      <c r="D191" s="231" t="s">
        <v>150</v>
      </c>
      <c r="E191" s="41"/>
      <c r="F191" s="232" t="s">
        <v>333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150</v>
      </c>
      <c r="AU191" s="18" t="s">
        <v>82</v>
      </c>
    </row>
    <row r="192" s="2" customFormat="1" ht="16.5" customHeight="1">
      <c r="A192" s="39"/>
      <c r="B192" s="40"/>
      <c r="C192" s="213" t="s">
        <v>334</v>
      </c>
      <c r="D192" s="213" t="s">
        <v>142</v>
      </c>
      <c r="E192" s="214" t="s">
        <v>335</v>
      </c>
      <c r="F192" s="215" t="s">
        <v>336</v>
      </c>
      <c r="G192" s="216" t="s">
        <v>330</v>
      </c>
      <c r="H192" s="217">
        <v>1.123</v>
      </c>
      <c r="I192" s="218"/>
      <c r="J192" s="219">
        <f>ROUND(I192*H192,2)</f>
        <v>0</v>
      </c>
      <c r="K192" s="215" t="s">
        <v>146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155</v>
      </c>
      <c r="AT192" s="224" t="s">
        <v>142</v>
      </c>
      <c r="AU192" s="224" t="s">
        <v>82</v>
      </c>
      <c r="AY192" s="18" t="s">
        <v>139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80</v>
      </c>
      <c r="BK192" s="225">
        <f>ROUND(I192*H192,2)</f>
        <v>0</v>
      </c>
      <c r="BL192" s="18" t="s">
        <v>155</v>
      </c>
      <c r="BM192" s="224" t="s">
        <v>337</v>
      </c>
    </row>
    <row r="193" s="2" customFormat="1">
      <c r="A193" s="39"/>
      <c r="B193" s="40"/>
      <c r="C193" s="41"/>
      <c r="D193" s="226" t="s">
        <v>149</v>
      </c>
      <c r="E193" s="41"/>
      <c r="F193" s="227" t="s">
        <v>338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149</v>
      </c>
      <c r="AU193" s="18" t="s">
        <v>82</v>
      </c>
    </row>
    <row r="194" s="2" customFormat="1">
      <c r="A194" s="39"/>
      <c r="B194" s="40"/>
      <c r="C194" s="41"/>
      <c r="D194" s="231" t="s">
        <v>150</v>
      </c>
      <c r="E194" s="41"/>
      <c r="F194" s="232" t="s">
        <v>339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150</v>
      </c>
      <c r="AU194" s="18" t="s">
        <v>82</v>
      </c>
    </row>
    <row r="195" s="2" customFormat="1" ht="16.5" customHeight="1">
      <c r="A195" s="39"/>
      <c r="B195" s="40"/>
      <c r="C195" s="213" t="s">
        <v>340</v>
      </c>
      <c r="D195" s="213" t="s">
        <v>142</v>
      </c>
      <c r="E195" s="214" t="s">
        <v>341</v>
      </c>
      <c r="F195" s="215" t="s">
        <v>342</v>
      </c>
      <c r="G195" s="216" t="s">
        <v>330</v>
      </c>
      <c r="H195" s="217">
        <v>21.337</v>
      </c>
      <c r="I195" s="218"/>
      <c r="J195" s="219">
        <f>ROUND(I195*H195,2)</f>
        <v>0</v>
      </c>
      <c r="K195" s="215" t="s">
        <v>146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155</v>
      </c>
      <c r="AT195" s="224" t="s">
        <v>142</v>
      </c>
      <c r="AU195" s="224" t="s">
        <v>82</v>
      </c>
      <c r="AY195" s="18" t="s">
        <v>139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155</v>
      </c>
      <c r="BM195" s="224" t="s">
        <v>343</v>
      </c>
    </row>
    <row r="196" s="2" customFormat="1">
      <c r="A196" s="39"/>
      <c r="B196" s="40"/>
      <c r="C196" s="41"/>
      <c r="D196" s="226" t="s">
        <v>149</v>
      </c>
      <c r="E196" s="41"/>
      <c r="F196" s="227" t="s">
        <v>344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82</v>
      </c>
    </row>
    <row r="197" s="2" customFormat="1">
      <c r="A197" s="39"/>
      <c r="B197" s="40"/>
      <c r="C197" s="41"/>
      <c r="D197" s="231" t="s">
        <v>150</v>
      </c>
      <c r="E197" s="41"/>
      <c r="F197" s="232" t="s">
        <v>345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150</v>
      </c>
      <c r="AU197" s="18" t="s">
        <v>82</v>
      </c>
    </row>
    <row r="198" s="14" customFormat="1">
      <c r="A198" s="14"/>
      <c r="B198" s="243"/>
      <c r="C198" s="244"/>
      <c r="D198" s="226" t="s">
        <v>152</v>
      </c>
      <c r="E198" s="244"/>
      <c r="F198" s="246" t="s">
        <v>346</v>
      </c>
      <c r="G198" s="244"/>
      <c r="H198" s="247">
        <v>21.337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152</v>
      </c>
      <c r="AU198" s="253" t="s">
        <v>82</v>
      </c>
      <c r="AV198" s="14" t="s">
        <v>82</v>
      </c>
      <c r="AW198" s="14" t="s">
        <v>4</v>
      </c>
      <c r="AX198" s="14" t="s">
        <v>80</v>
      </c>
      <c r="AY198" s="253" t="s">
        <v>139</v>
      </c>
    </row>
    <row r="199" s="2" customFormat="1" ht="21.75" customHeight="1">
      <c r="A199" s="39"/>
      <c r="B199" s="40"/>
      <c r="C199" s="213" t="s">
        <v>293</v>
      </c>
      <c r="D199" s="213" t="s">
        <v>142</v>
      </c>
      <c r="E199" s="214" t="s">
        <v>347</v>
      </c>
      <c r="F199" s="215" t="s">
        <v>348</v>
      </c>
      <c r="G199" s="216" t="s">
        <v>330</v>
      </c>
      <c r="H199" s="217">
        <v>0.495</v>
      </c>
      <c r="I199" s="218"/>
      <c r="J199" s="219">
        <f>ROUND(I199*H199,2)</f>
        <v>0</v>
      </c>
      <c r="K199" s="215" t="s">
        <v>146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155</v>
      </c>
      <c r="AT199" s="224" t="s">
        <v>142</v>
      </c>
      <c r="AU199" s="224" t="s">
        <v>82</v>
      </c>
      <c r="AY199" s="18" t="s">
        <v>139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80</v>
      </c>
      <c r="BK199" s="225">
        <f>ROUND(I199*H199,2)</f>
        <v>0</v>
      </c>
      <c r="BL199" s="18" t="s">
        <v>155</v>
      </c>
      <c r="BM199" s="224" t="s">
        <v>349</v>
      </c>
    </row>
    <row r="200" s="2" customFormat="1">
      <c r="A200" s="39"/>
      <c r="B200" s="40"/>
      <c r="C200" s="41"/>
      <c r="D200" s="226" t="s">
        <v>149</v>
      </c>
      <c r="E200" s="41"/>
      <c r="F200" s="227" t="s">
        <v>350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82</v>
      </c>
    </row>
    <row r="201" s="2" customFormat="1">
      <c r="A201" s="39"/>
      <c r="B201" s="40"/>
      <c r="C201" s="41"/>
      <c r="D201" s="231" t="s">
        <v>150</v>
      </c>
      <c r="E201" s="41"/>
      <c r="F201" s="232" t="s">
        <v>351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150</v>
      </c>
      <c r="AU201" s="18" t="s">
        <v>82</v>
      </c>
    </row>
    <row r="202" s="2" customFormat="1" ht="21.75" customHeight="1">
      <c r="A202" s="39"/>
      <c r="B202" s="40"/>
      <c r="C202" s="213" t="s">
        <v>7</v>
      </c>
      <c r="D202" s="213" t="s">
        <v>142</v>
      </c>
      <c r="E202" s="214" t="s">
        <v>352</v>
      </c>
      <c r="F202" s="215" t="s">
        <v>353</v>
      </c>
      <c r="G202" s="216" t="s">
        <v>330</v>
      </c>
      <c r="H202" s="217">
        <v>0.52000000000000002</v>
      </c>
      <c r="I202" s="218"/>
      <c r="J202" s="219">
        <f>ROUND(I202*H202,2)</f>
        <v>0</v>
      </c>
      <c r="K202" s="215" t="s">
        <v>146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155</v>
      </c>
      <c r="AT202" s="224" t="s">
        <v>142</v>
      </c>
      <c r="AU202" s="224" t="s">
        <v>82</v>
      </c>
      <c r="AY202" s="18" t="s">
        <v>139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155</v>
      </c>
      <c r="BM202" s="224" t="s">
        <v>354</v>
      </c>
    </row>
    <row r="203" s="2" customFormat="1">
      <c r="A203" s="39"/>
      <c r="B203" s="40"/>
      <c r="C203" s="41"/>
      <c r="D203" s="226" t="s">
        <v>149</v>
      </c>
      <c r="E203" s="41"/>
      <c r="F203" s="227" t="s">
        <v>355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82</v>
      </c>
    </row>
    <row r="204" s="2" customFormat="1">
      <c r="A204" s="39"/>
      <c r="B204" s="40"/>
      <c r="C204" s="41"/>
      <c r="D204" s="231" t="s">
        <v>150</v>
      </c>
      <c r="E204" s="41"/>
      <c r="F204" s="232" t="s">
        <v>356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82</v>
      </c>
    </row>
    <row r="205" s="2" customFormat="1" ht="21.75" customHeight="1">
      <c r="A205" s="39"/>
      <c r="B205" s="40"/>
      <c r="C205" s="213" t="s">
        <v>357</v>
      </c>
      <c r="D205" s="213" t="s">
        <v>142</v>
      </c>
      <c r="E205" s="214" t="s">
        <v>358</v>
      </c>
      <c r="F205" s="215" t="s">
        <v>359</v>
      </c>
      <c r="G205" s="216" t="s">
        <v>330</v>
      </c>
      <c r="H205" s="217">
        <v>0.089999999999999997</v>
      </c>
      <c r="I205" s="218"/>
      <c r="J205" s="219">
        <f>ROUND(I205*H205,2)</f>
        <v>0</v>
      </c>
      <c r="K205" s="215" t="s">
        <v>146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155</v>
      </c>
      <c r="AT205" s="224" t="s">
        <v>142</v>
      </c>
      <c r="AU205" s="224" t="s">
        <v>82</v>
      </c>
      <c r="AY205" s="18" t="s">
        <v>139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80</v>
      </c>
      <c r="BK205" s="225">
        <f>ROUND(I205*H205,2)</f>
        <v>0</v>
      </c>
      <c r="BL205" s="18" t="s">
        <v>155</v>
      </c>
      <c r="BM205" s="224" t="s">
        <v>360</v>
      </c>
    </row>
    <row r="206" s="2" customFormat="1">
      <c r="A206" s="39"/>
      <c r="B206" s="40"/>
      <c r="C206" s="41"/>
      <c r="D206" s="226" t="s">
        <v>149</v>
      </c>
      <c r="E206" s="41"/>
      <c r="F206" s="227" t="s">
        <v>361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149</v>
      </c>
      <c r="AU206" s="18" t="s">
        <v>82</v>
      </c>
    </row>
    <row r="207" s="2" customFormat="1">
      <c r="A207" s="39"/>
      <c r="B207" s="40"/>
      <c r="C207" s="41"/>
      <c r="D207" s="231" t="s">
        <v>150</v>
      </c>
      <c r="E207" s="41"/>
      <c r="F207" s="232" t="s">
        <v>362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150</v>
      </c>
      <c r="AU207" s="18" t="s">
        <v>82</v>
      </c>
    </row>
    <row r="208" s="14" customFormat="1">
      <c r="A208" s="14"/>
      <c r="B208" s="243"/>
      <c r="C208" s="244"/>
      <c r="D208" s="226" t="s">
        <v>152</v>
      </c>
      <c r="E208" s="245" t="s">
        <v>19</v>
      </c>
      <c r="F208" s="246" t="s">
        <v>363</v>
      </c>
      <c r="G208" s="244"/>
      <c r="H208" s="247">
        <v>0.089999999999999997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152</v>
      </c>
      <c r="AU208" s="253" t="s">
        <v>82</v>
      </c>
      <c r="AV208" s="14" t="s">
        <v>82</v>
      </c>
      <c r="AW208" s="14" t="s">
        <v>33</v>
      </c>
      <c r="AX208" s="14" t="s">
        <v>72</v>
      </c>
      <c r="AY208" s="253" t="s">
        <v>139</v>
      </c>
    </row>
    <row r="209" s="15" customFormat="1">
      <c r="A209" s="15"/>
      <c r="B209" s="254"/>
      <c r="C209" s="255"/>
      <c r="D209" s="226" t="s">
        <v>152</v>
      </c>
      <c r="E209" s="256" t="s">
        <v>19</v>
      </c>
      <c r="F209" s="257" t="s">
        <v>154</v>
      </c>
      <c r="G209" s="255"/>
      <c r="H209" s="258">
        <v>0.089999999999999997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152</v>
      </c>
      <c r="AU209" s="264" t="s">
        <v>82</v>
      </c>
      <c r="AV209" s="15" t="s">
        <v>155</v>
      </c>
      <c r="AW209" s="15" t="s">
        <v>33</v>
      </c>
      <c r="AX209" s="15" t="s">
        <v>80</v>
      </c>
      <c r="AY209" s="264" t="s">
        <v>139</v>
      </c>
    </row>
    <row r="210" s="2" customFormat="1" ht="21.75" customHeight="1">
      <c r="A210" s="39"/>
      <c r="B210" s="40"/>
      <c r="C210" s="213" t="s">
        <v>364</v>
      </c>
      <c r="D210" s="213" t="s">
        <v>142</v>
      </c>
      <c r="E210" s="214" t="s">
        <v>365</v>
      </c>
      <c r="F210" s="215" t="s">
        <v>366</v>
      </c>
      <c r="G210" s="216" t="s">
        <v>330</v>
      </c>
      <c r="H210" s="217">
        <v>0.017999999999999999</v>
      </c>
      <c r="I210" s="218"/>
      <c r="J210" s="219">
        <f>ROUND(I210*H210,2)</f>
        <v>0</v>
      </c>
      <c r="K210" s="215" t="s">
        <v>146</v>
      </c>
      <c r="L210" s="45"/>
      <c r="M210" s="220" t="s">
        <v>19</v>
      </c>
      <c r="N210" s="221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155</v>
      </c>
      <c r="AT210" s="224" t="s">
        <v>142</v>
      </c>
      <c r="AU210" s="224" t="s">
        <v>82</v>
      </c>
      <c r="AY210" s="18" t="s">
        <v>139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80</v>
      </c>
      <c r="BK210" s="225">
        <f>ROUND(I210*H210,2)</f>
        <v>0</v>
      </c>
      <c r="BL210" s="18" t="s">
        <v>155</v>
      </c>
      <c r="BM210" s="224" t="s">
        <v>367</v>
      </c>
    </row>
    <row r="211" s="2" customFormat="1">
      <c r="A211" s="39"/>
      <c r="B211" s="40"/>
      <c r="C211" s="41"/>
      <c r="D211" s="226" t="s">
        <v>149</v>
      </c>
      <c r="E211" s="41"/>
      <c r="F211" s="227" t="s">
        <v>368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82</v>
      </c>
    </row>
    <row r="212" s="2" customFormat="1">
      <c r="A212" s="39"/>
      <c r="B212" s="40"/>
      <c r="C212" s="41"/>
      <c r="D212" s="231" t="s">
        <v>150</v>
      </c>
      <c r="E212" s="41"/>
      <c r="F212" s="232" t="s">
        <v>369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150</v>
      </c>
      <c r="AU212" s="18" t="s">
        <v>82</v>
      </c>
    </row>
    <row r="213" s="12" customFormat="1" ht="22.8" customHeight="1">
      <c r="A213" s="12"/>
      <c r="B213" s="197"/>
      <c r="C213" s="198"/>
      <c r="D213" s="199" t="s">
        <v>71</v>
      </c>
      <c r="E213" s="211" t="s">
        <v>370</v>
      </c>
      <c r="F213" s="211" t="s">
        <v>371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SUM(P214:P216)</f>
        <v>0</v>
      </c>
      <c r="Q213" s="205"/>
      <c r="R213" s="206">
        <f>SUM(R214:R216)</f>
        <v>0</v>
      </c>
      <c r="S213" s="205"/>
      <c r="T213" s="207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80</v>
      </c>
      <c r="AT213" s="209" t="s">
        <v>71</v>
      </c>
      <c r="AU213" s="209" t="s">
        <v>80</v>
      </c>
      <c r="AY213" s="208" t="s">
        <v>139</v>
      </c>
      <c r="BK213" s="210">
        <f>SUM(BK214:BK216)</f>
        <v>0</v>
      </c>
    </row>
    <row r="214" s="2" customFormat="1" ht="16.5" customHeight="1">
      <c r="A214" s="39"/>
      <c r="B214" s="40"/>
      <c r="C214" s="213" t="s">
        <v>372</v>
      </c>
      <c r="D214" s="213" t="s">
        <v>142</v>
      </c>
      <c r="E214" s="214" t="s">
        <v>373</v>
      </c>
      <c r="F214" s="215" t="s">
        <v>374</v>
      </c>
      <c r="G214" s="216" t="s">
        <v>330</v>
      </c>
      <c r="H214" s="217">
        <v>1.141</v>
      </c>
      <c r="I214" s="218"/>
      <c r="J214" s="219">
        <f>ROUND(I214*H214,2)</f>
        <v>0</v>
      </c>
      <c r="K214" s="215" t="s">
        <v>146</v>
      </c>
      <c r="L214" s="45"/>
      <c r="M214" s="220" t="s">
        <v>19</v>
      </c>
      <c r="N214" s="221" t="s">
        <v>43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155</v>
      </c>
      <c r="AT214" s="224" t="s">
        <v>142</v>
      </c>
      <c r="AU214" s="224" t="s">
        <v>82</v>
      </c>
      <c r="AY214" s="18" t="s">
        <v>139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80</v>
      </c>
      <c r="BK214" s="225">
        <f>ROUND(I214*H214,2)</f>
        <v>0</v>
      </c>
      <c r="BL214" s="18" t="s">
        <v>155</v>
      </c>
      <c r="BM214" s="224" t="s">
        <v>375</v>
      </c>
    </row>
    <row r="215" s="2" customFormat="1">
      <c r="A215" s="39"/>
      <c r="B215" s="40"/>
      <c r="C215" s="41"/>
      <c r="D215" s="226" t="s">
        <v>149</v>
      </c>
      <c r="E215" s="41"/>
      <c r="F215" s="227" t="s">
        <v>376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149</v>
      </c>
      <c r="AU215" s="18" t="s">
        <v>82</v>
      </c>
    </row>
    <row r="216" s="2" customFormat="1">
      <c r="A216" s="39"/>
      <c r="B216" s="40"/>
      <c r="C216" s="41"/>
      <c r="D216" s="231" t="s">
        <v>150</v>
      </c>
      <c r="E216" s="41"/>
      <c r="F216" s="232" t="s">
        <v>377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150</v>
      </c>
      <c r="AU216" s="18" t="s">
        <v>82</v>
      </c>
    </row>
    <row r="217" s="12" customFormat="1" ht="25.92" customHeight="1">
      <c r="A217" s="12"/>
      <c r="B217" s="197"/>
      <c r="C217" s="198"/>
      <c r="D217" s="199" t="s">
        <v>71</v>
      </c>
      <c r="E217" s="200" t="s">
        <v>378</v>
      </c>
      <c r="F217" s="200" t="s">
        <v>379</v>
      </c>
      <c r="G217" s="198"/>
      <c r="H217" s="198"/>
      <c r="I217" s="201"/>
      <c r="J217" s="202">
        <f>BK217</f>
        <v>0</v>
      </c>
      <c r="K217" s="198"/>
      <c r="L217" s="203"/>
      <c r="M217" s="204"/>
      <c r="N217" s="205"/>
      <c r="O217" s="205"/>
      <c r="P217" s="206">
        <f>P218+P234+P297+P332+P427+P446</f>
        <v>0</v>
      </c>
      <c r="Q217" s="205"/>
      <c r="R217" s="206">
        <f>R218+R234+R297+R332+R427+R446</f>
        <v>0.60753413999999994</v>
      </c>
      <c r="S217" s="205"/>
      <c r="T217" s="207">
        <f>T218+T234+T297+T332+T427+T446</f>
        <v>0.1075564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82</v>
      </c>
      <c r="AT217" s="209" t="s">
        <v>71</v>
      </c>
      <c r="AU217" s="209" t="s">
        <v>72</v>
      </c>
      <c r="AY217" s="208" t="s">
        <v>139</v>
      </c>
      <c r="BK217" s="210">
        <f>BK218+BK234+BK297+BK332+BK427+BK446</f>
        <v>0</v>
      </c>
    </row>
    <row r="218" s="12" customFormat="1" ht="22.8" customHeight="1">
      <c r="A218" s="12"/>
      <c r="B218" s="197"/>
      <c r="C218" s="198"/>
      <c r="D218" s="199" t="s">
        <v>71</v>
      </c>
      <c r="E218" s="211" t="s">
        <v>380</v>
      </c>
      <c r="F218" s="211" t="s">
        <v>381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SUM(P219:P233)</f>
        <v>0</v>
      </c>
      <c r="Q218" s="205"/>
      <c r="R218" s="206">
        <f>SUM(R219:R233)</f>
        <v>0</v>
      </c>
      <c r="S218" s="205"/>
      <c r="T218" s="207">
        <f>SUM(T219:T233)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82</v>
      </c>
      <c r="AT218" s="209" t="s">
        <v>71</v>
      </c>
      <c r="AU218" s="209" t="s">
        <v>80</v>
      </c>
      <c r="AY218" s="208" t="s">
        <v>139</v>
      </c>
      <c r="BK218" s="210">
        <f>SUM(BK219:BK233)</f>
        <v>0</v>
      </c>
    </row>
    <row r="219" s="2" customFormat="1" ht="21.75" customHeight="1">
      <c r="A219" s="39"/>
      <c r="B219" s="40"/>
      <c r="C219" s="213" t="s">
        <v>382</v>
      </c>
      <c r="D219" s="213" t="s">
        <v>142</v>
      </c>
      <c r="E219" s="214" t="s">
        <v>383</v>
      </c>
      <c r="F219" s="215" t="s">
        <v>384</v>
      </c>
      <c r="G219" s="216" t="s">
        <v>317</v>
      </c>
      <c r="H219" s="217">
        <v>1</v>
      </c>
      <c r="I219" s="218"/>
      <c r="J219" s="219">
        <f>ROUND(I219*H219,2)</f>
        <v>0</v>
      </c>
      <c r="K219" s="215" t="s">
        <v>19</v>
      </c>
      <c r="L219" s="45"/>
      <c r="M219" s="220" t="s">
        <v>19</v>
      </c>
      <c r="N219" s="221" t="s">
        <v>43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319</v>
      </c>
      <c r="AT219" s="224" t="s">
        <v>142</v>
      </c>
      <c r="AU219" s="224" t="s">
        <v>82</v>
      </c>
      <c r="AY219" s="18" t="s">
        <v>139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80</v>
      </c>
      <c r="BK219" s="225">
        <f>ROUND(I219*H219,2)</f>
        <v>0</v>
      </c>
      <c r="BL219" s="18" t="s">
        <v>319</v>
      </c>
      <c r="BM219" s="224" t="s">
        <v>385</v>
      </c>
    </row>
    <row r="220" s="2" customFormat="1">
      <c r="A220" s="39"/>
      <c r="B220" s="40"/>
      <c r="C220" s="41"/>
      <c r="D220" s="226" t="s">
        <v>149</v>
      </c>
      <c r="E220" s="41"/>
      <c r="F220" s="227" t="s">
        <v>384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149</v>
      </c>
      <c r="AU220" s="18" t="s">
        <v>82</v>
      </c>
    </row>
    <row r="221" s="13" customFormat="1">
      <c r="A221" s="13"/>
      <c r="B221" s="233"/>
      <c r="C221" s="234"/>
      <c r="D221" s="226" t="s">
        <v>152</v>
      </c>
      <c r="E221" s="235" t="s">
        <v>19</v>
      </c>
      <c r="F221" s="236" t="s">
        <v>386</v>
      </c>
      <c r="G221" s="234"/>
      <c r="H221" s="235" t="s">
        <v>19</v>
      </c>
      <c r="I221" s="237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152</v>
      </c>
      <c r="AU221" s="242" t="s">
        <v>82</v>
      </c>
      <c r="AV221" s="13" t="s">
        <v>80</v>
      </c>
      <c r="AW221" s="13" t="s">
        <v>33</v>
      </c>
      <c r="AX221" s="13" t="s">
        <v>72</v>
      </c>
      <c r="AY221" s="242" t="s">
        <v>139</v>
      </c>
    </row>
    <row r="222" s="13" customFormat="1">
      <c r="A222" s="13"/>
      <c r="B222" s="233"/>
      <c r="C222" s="234"/>
      <c r="D222" s="226" t="s">
        <v>152</v>
      </c>
      <c r="E222" s="235" t="s">
        <v>19</v>
      </c>
      <c r="F222" s="236" t="s">
        <v>231</v>
      </c>
      <c r="G222" s="234"/>
      <c r="H222" s="235" t="s">
        <v>19</v>
      </c>
      <c r="I222" s="237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152</v>
      </c>
      <c r="AU222" s="242" t="s">
        <v>82</v>
      </c>
      <c r="AV222" s="13" t="s">
        <v>80</v>
      </c>
      <c r="AW222" s="13" t="s">
        <v>33</v>
      </c>
      <c r="AX222" s="13" t="s">
        <v>72</v>
      </c>
      <c r="AY222" s="242" t="s">
        <v>139</v>
      </c>
    </row>
    <row r="223" s="14" customFormat="1">
      <c r="A223" s="14"/>
      <c r="B223" s="243"/>
      <c r="C223" s="244"/>
      <c r="D223" s="226" t="s">
        <v>152</v>
      </c>
      <c r="E223" s="245" t="s">
        <v>19</v>
      </c>
      <c r="F223" s="246" t="s">
        <v>80</v>
      </c>
      <c r="G223" s="244"/>
      <c r="H223" s="247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152</v>
      </c>
      <c r="AU223" s="253" t="s">
        <v>82</v>
      </c>
      <c r="AV223" s="14" t="s">
        <v>82</v>
      </c>
      <c r="AW223" s="14" t="s">
        <v>33</v>
      </c>
      <c r="AX223" s="14" t="s">
        <v>72</v>
      </c>
      <c r="AY223" s="253" t="s">
        <v>139</v>
      </c>
    </row>
    <row r="224" s="15" customFormat="1">
      <c r="A224" s="15"/>
      <c r="B224" s="254"/>
      <c r="C224" s="255"/>
      <c r="D224" s="226" t="s">
        <v>152</v>
      </c>
      <c r="E224" s="256" t="s">
        <v>19</v>
      </c>
      <c r="F224" s="257" t="s">
        <v>154</v>
      </c>
      <c r="G224" s="255"/>
      <c r="H224" s="258">
        <v>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152</v>
      </c>
      <c r="AU224" s="264" t="s">
        <v>82</v>
      </c>
      <c r="AV224" s="15" t="s">
        <v>155</v>
      </c>
      <c r="AW224" s="15" t="s">
        <v>33</v>
      </c>
      <c r="AX224" s="15" t="s">
        <v>80</v>
      </c>
      <c r="AY224" s="264" t="s">
        <v>139</v>
      </c>
    </row>
    <row r="225" s="2" customFormat="1" ht="21.75" customHeight="1">
      <c r="A225" s="39"/>
      <c r="B225" s="40"/>
      <c r="C225" s="213" t="s">
        <v>387</v>
      </c>
      <c r="D225" s="213" t="s">
        <v>142</v>
      </c>
      <c r="E225" s="214" t="s">
        <v>388</v>
      </c>
      <c r="F225" s="215" t="s">
        <v>389</v>
      </c>
      <c r="G225" s="216" t="s">
        <v>317</v>
      </c>
      <c r="H225" s="217">
        <v>1</v>
      </c>
      <c r="I225" s="218"/>
      <c r="J225" s="219">
        <f>ROUND(I225*H225,2)</f>
        <v>0</v>
      </c>
      <c r="K225" s="215" t="s">
        <v>19</v>
      </c>
      <c r="L225" s="45"/>
      <c r="M225" s="220" t="s">
        <v>19</v>
      </c>
      <c r="N225" s="221" t="s">
        <v>43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319</v>
      </c>
      <c r="AT225" s="224" t="s">
        <v>142</v>
      </c>
      <c r="AU225" s="224" t="s">
        <v>82</v>
      </c>
      <c r="AY225" s="18" t="s">
        <v>139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80</v>
      </c>
      <c r="BK225" s="225">
        <f>ROUND(I225*H225,2)</f>
        <v>0</v>
      </c>
      <c r="BL225" s="18" t="s">
        <v>319</v>
      </c>
      <c r="BM225" s="224" t="s">
        <v>390</v>
      </c>
    </row>
    <row r="226" s="2" customFormat="1">
      <c r="A226" s="39"/>
      <c r="B226" s="40"/>
      <c r="C226" s="41"/>
      <c r="D226" s="226" t="s">
        <v>149</v>
      </c>
      <c r="E226" s="41"/>
      <c r="F226" s="227" t="s">
        <v>389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82</v>
      </c>
    </row>
    <row r="227" s="13" customFormat="1">
      <c r="A227" s="13"/>
      <c r="B227" s="233"/>
      <c r="C227" s="234"/>
      <c r="D227" s="226" t="s">
        <v>152</v>
      </c>
      <c r="E227" s="235" t="s">
        <v>19</v>
      </c>
      <c r="F227" s="236" t="s">
        <v>386</v>
      </c>
      <c r="G227" s="234"/>
      <c r="H227" s="235" t="s">
        <v>19</v>
      </c>
      <c r="I227" s="237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152</v>
      </c>
      <c r="AU227" s="242" t="s">
        <v>82</v>
      </c>
      <c r="AV227" s="13" t="s">
        <v>80</v>
      </c>
      <c r="AW227" s="13" t="s">
        <v>33</v>
      </c>
      <c r="AX227" s="13" t="s">
        <v>72</v>
      </c>
      <c r="AY227" s="242" t="s">
        <v>139</v>
      </c>
    </row>
    <row r="228" s="13" customFormat="1">
      <c r="A228" s="13"/>
      <c r="B228" s="233"/>
      <c r="C228" s="234"/>
      <c r="D228" s="226" t="s">
        <v>152</v>
      </c>
      <c r="E228" s="235" t="s">
        <v>19</v>
      </c>
      <c r="F228" s="236" t="s">
        <v>231</v>
      </c>
      <c r="G228" s="234"/>
      <c r="H228" s="235" t="s">
        <v>19</v>
      </c>
      <c r="I228" s="237"/>
      <c r="J228" s="234"/>
      <c r="K228" s="234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152</v>
      </c>
      <c r="AU228" s="242" t="s">
        <v>82</v>
      </c>
      <c r="AV228" s="13" t="s">
        <v>80</v>
      </c>
      <c r="AW228" s="13" t="s">
        <v>33</v>
      </c>
      <c r="AX228" s="13" t="s">
        <v>72</v>
      </c>
      <c r="AY228" s="242" t="s">
        <v>139</v>
      </c>
    </row>
    <row r="229" s="14" customFormat="1">
      <c r="A229" s="14"/>
      <c r="B229" s="243"/>
      <c r="C229" s="244"/>
      <c r="D229" s="226" t="s">
        <v>152</v>
      </c>
      <c r="E229" s="245" t="s">
        <v>19</v>
      </c>
      <c r="F229" s="246" t="s">
        <v>80</v>
      </c>
      <c r="G229" s="244"/>
      <c r="H229" s="247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152</v>
      </c>
      <c r="AU229" s="253" t="s">
        <v>82</v>
      </c>
      <c r="AV229" s="14" t="s">
        <v>82</v>
      </c>
      <c r="AW229" s="14" t="s">
        <v>33</v>
      </c>
      <c r="AX229" s="14" t="s">
        <v>72</v>
      </c>
      <c r="AY229" s="253" t="s">
        <v>139</v>
      </c>
    </row>
    <row r="230" s="15" customFormat="1">
      <c r="A230" s="15"/>
      <c r="B230" s="254"/>
      <c r="C230" s="255"/>
      <c r="D230" s="226" t="s">
        <v>152</v>
      </c>
      <c r="E230" s="256" t="s">
        <v>19</v>
      </c>
      <c r="F230" s="257" t="s">
        <v>154</v>
      </c>
      <c r="G230" s="255"/>
      <c r="H230" s="258">
        <v>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152</v>
      </c>
      <c r="AU230" s="264" t="s">
        <v>82</v>
      </c>
      <c r="AV230" s="15" t="s">
        <v>155</v>
      </c>
      <c r="AW230" s="15" t="s">
        <v>33</v>
      </c>
      <c r="AX230" s="15" t="s">
        <v>80</v>
      </c>
      <c r="AY230" s="264" t="s">
        <v>139</v>
      </c>
    </row>
    <row r="231" s="2" customFormat="1" ht="16.5" customHeight="1">
      <c r="A231" s="39"/>
      <c r="B231" s="40"/>
      <c r="C231" s="213" t="s">
        <v>391</v>
      </c>
      <c r="D231" s="213" t="s">
        <v>142</v>
      </c>
      <c r="E231" s="214" t="s">
        <v>392</v>
      </c>
      <c r="F231" s="215" t="s">
        <v>393</v>
      </c>
      <c r="G231" s="216" t="s">
        <v>394</v>
      </c>
      <c r="H231" s="269"/>
      <c r="I231" s="218"/>
      <c r="J231" s="219">
        <f>ROUND(I231*H231,2)</f>
        <v>0</v>
      </c>
      <c r="K231" s="215" t="s">
        <v>146</v>
      </c>
      <c r="L231" s="45"/>
      <c r="M231" s="220" t="s">
        <v>19</v>
      </c>
      <c r="N231" s="221" t="s">
        <v>43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319</v>
      </c>
      <c r="AT231" s="224" t="s">
        <v>142</v>
      </c>
      <c r="AU231" s="224" t="s">
        <v>82</v>
      </c>
      <c r="AY231" s="18" t="s">
        <v>139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80</v>
      </c>
      <c r="BK231" s="225">
        <f>ROUND(I231*H231,2)</f>
        <v>0</v>
      </c>
      <c r="BL231" s="18" t="s">
        <v>319</v>
      </c>
      <c r="BM231" s="224" t="s">
        <v>395</v>
      </c>
    </row>
    <row r="232" s="2" customFormat="1">
      <c r="A232" s="39"/>
      <c r="B232" s="40"/>
      <c r="C232" s="41"/>
      <c r="D232" s="226" t="s">
        <v>149</v>
      </c>
      <c r="E232" s="41"/>
      <c r="F232" s="227" t="s">
        <v>396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149</v>
      </c>
      <c r="AU232" s="18" t="s">
        <v>82</v>
      </c>
    </row>
    <row r="233" s="2" customFormat="1">
      <c r="A233" s="39"/>
      <c r="B233" s="40"/>
      <c r="C233" s="41"/>
      <c r="D233" s="231" t="s">
        <v>150</v>
      </c>
      <c r="E233" s="41"/>
      <c r="F233" s="232" t="s">
        <v>397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150</v>
      </c>
      <c r="AU233" s="18" t="s">
        <v>82</v>
      </c>
    </row>
    <row r="234" s="12" customFormat="1" ht="22.8" customHeight="1">
      <c r="A234" s="12"/>
      <c r="B234" s="197"/>
      <c r="C234" s="198"/>
      <c r="D234" s="199" t="s">
        <v>71</v>
      </c>
      <c r="E234" s="211" t="s">
        <v>398</v>
      </c>
      <c r="F234" s="211" t="s">
        <v>399</v>
      </c>
      <c r="G234" s="198"/>
      <c r="H234" s="198"/>
      <c r="I234" s="201"/>
      <c r="J234" s="212">
        <f>BK234</f>
        <v>0</v>
      </c>
      <c r="K234" s="198"/>
      <c r="L234" s="203"/>
      <c r="M234" s="204"/>
      <c r="N234" s="205"/>
      <c r="O234" s="205"/>
      <c r="P234" s="206">
        <f>SUM(P235:P296)</f>
        <v>0</v>
      </c>
      <c r="Q234" s="205"/>
      <c r="R234" s="206">
        <f>SUM(R235:R296)</f>
        <v>0.32681509999999997</v>
      </c>
      <c r="S234" s="205"/>
      <c r="T234" s="207">
        <f>SUM(T235:T296)</f>
        <v>0.011244799999999999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8" t="s">
        <v>82</v>
      </c>
      <c r="AT234" s="209" t="s">
        <v>71</v>
      </c>
      <c r="AU234" s="209" t="s">
        <v>80</v>
      </c>
      <c r="AY234" s="208" t="s">
        <v>139</v>
      </c>
      <c r="BK234" s="210">
        <f>SUM(BK235:BK296)</f>
        <v>0</v>
      </c>
    </row>
    <row r="235" s="2" customFormat="1" ht="16.5" customHeight="1">
      <c r="A235" s="39"/>
      <c r="B235" s="40"/>
      <c r="C235" s="213" t="s">
        <v>400</v>
      </c>
      <c r="D235" s="213" t="s">
        <v>142</v>
      </c>
      <c r="E235" s="214" t="s">
        <v>401</v>
      </c>
      <c r="F235" s="215" t="s">
        <v>402</v>
      </c>
      <c r="G235" s="216" t="s">
        <v>227</v>
      </c>
      <c r="H235" s="217">
        <v>2.1200000000000001</v>
      </c>
      <c r="I235" s="218"/>
      <c r="J235" s="219">
        <f>ROUND(I235*H235,2)</f>
        <v>0</v>
      </c>
      <c r="K235" s="215" t="s">
        <v>146</v>
      </c>
      <c r="L235" s="45"/>
      <c r="M235" s="220" t="s">
        <v>19</v>
      </c>
      <c r="N235" s="221" t="s">
        <v>43</v>
      </c>
      <c r="O235" s="85"/>
      <c r="P235" s="222">
        <f>O235*H235</f>
        <v>0</v>
      </c>
      <c r="Q235" s="222">
        <v>0.04428</v>
      </c>
      <c r="R235" s="222">
        <f>Q235*H235</f>
        <v>0.093873600000000001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319</v>
      </c>
      <c r="AT235" s="224" t="s">
        <v>142</v>
      </c>
      <c r="AU235" s="224" t="s">
        <v>82</v>
      </c>
      <c r="AY235" s="18" t="s">
        <v>139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80</v>
      </c>
      <c r="BK235" s="225">
        <f>ROUND(I235*H235,2)</f>
        <v>0</v>
      </c>
      <c r="BL235" s="18" t="s">
        <v>319</v>
      </c>
      <c r="BM235" s="224" t="s">
        <v>403</v>
      </c>
    </row>
    <row r="236" s="2" customFormat="1">
      <c r="A236" s="39"/>
      <c r="B236" s="40"/>
      <c r="C236" s="41"/>
      <c r="D236" s="226" t="s">
        <v>149</v>
      </c>
      <c r="E236" s="41"/>
      <c r="F236" s="227" t="s">
        <v>404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149</v>
      </c>
      <c r="AU236" s="18" t="s">
        <v>82</v>
      </c>
    </row>
    <row r="237" s="2" customFormat="1">
      <c r="A237" s="39"/>
      <c r="B237" s="40"/>
      <c r="C237" s="41"/>
      <c r="D237" s="231" t="s">
        <v>150</v>
      </c>
      <c r="E237" s="41"/>
      <c r="F237" s="232" t="s">
        <v>405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150</v>
      </c>
      <c r="AU237" s="18" t="s">
        <v>82</v>
      </c>
    </row>
    <row r="238" s="13" customFormat="1">
      <c r="A238" s="13"/>
      <c r="B238" s="233"/>
      <c r="C238" s="234"/>
      <c r="D238" s="226" t="s">
        <v>152</v>
      </c>
      <c r="E238" s="235" t="s">
        <v>19</v>
      </c>
      <c r="F238" s="236" t="s">
        <v>406</v>
      </c>
      <c r="G238" s="234"/>
      <c r="H238" s="235" t="s">
        <v>19</v>
      </c>
      <c r="I238" s="237"/>
      <c r="J238" s="234"/>
      <c r="K238" s="234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152</v>
      </c>
      <c r="AU238" s="242" t="s">
        <v>82</v>
      </c>
      <c r="AV238" s="13" t="s">
        <v>80</v>
      </c>
      <c r="AW238" s="13" t="s">
        <v>33</v>
      </c>
      <c r="AX238" s="13" t="s">
        <v>72</v>
      </c>
      <c r="AY238" s="242" t="s">
        <v>139</v>
      </c>
    </row>
    <row r="239" s="13" customFormat="1">
      <c r="A239" s="13"/>
      <c r="B239" s="233"/>
      <c r="C239" s="234"/>
      <c r="D239" s="226" t="s">
        <v>152</v>
      </c>
      <c r="E239" s="235" t="s">
        <v>19</v>
      </c>
      <c r="F239" s="236" t="s">
        <v>231</v>
      </c>
      <c r="G239" s="234"/>
      <c r="H239" s="235" t="s">
        <v>19</v>
      </c>
      <c r="I239" s="237"/>
      <c r="J239" s="234"/>
      <c r="K239" s="234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152</v>
      </c>
      <c r="AU239" s="242" t="s">
        <v>82</v>
      </c>
      <c r="AV239" s="13" t="s">
        <v>80</v>
      </c>
      <c r="AW239" s="13" t="s">
        <v>33</v>
      </c>
      <c r="AX239" s="13" t="s">
        <v>72</v>
      </c>
      <c r="AY239" s="242" t="s">
        <v>139</v>
      </c>
    </row>
    <row r="240" s="14" customFormat="1">
      <c r="A240" s="14"/>
      <c r="B240" s="243"/>
      <c r="C240" s="244"/>
      <c r="D240" s="226" t="s">
        <v>152</v>
      </c>
      <c r="E240" s="245" t="s">
        <v>19</v>
      </c>
      <c r="F240" s="246" t="s">
        <v>407</v>
      </c>
      <c r="G240" s="244"/>
      <c r="H240" s="247">
        <v>2.1200000000000001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152</v>
      </c>
      <c r="AU240" s="253" t="s">
        <v>82</v>
      </c>
      <c r="AV240" s="14" t="s">
        <v>82</v>
      </c>
      <c r="AW240" s="14" t="s">
        <v>33</v>
      </c>
      <c r="AX240" s="14" t="s">
        <v>72</v>
      </c>
      <c r="AY240" s="253" t="s">
        <v>139</v>
      </c>
    </row>
    <row r="241" s="15" customFormat="1">
      <c r="A241" s="15"/>
      <c r="B241" s="254"/>
      <c r="C241" s="255"/>
      <c r="D241" s="226" t="s">
        <v>152</v>
      </c>
      <c r="E241" s="256" t="s">
        <v>19</v>
      </c>
      <c r="F241" s="257" t="s">
        <v>154</v>
      </c>
      <c r="G241" s="255"/>
      <c r="H241" s="258">
        <v>2.1200000000000001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4" t="s">
        <v>152</v>
      </c>
      <c r="AU241" s="264" t="s">
        <v>82</v>
      </c>
      <c r="AV241" s="15" t="s">
        <v>155</v>
      </c>
      <c r="AW241" s="15" t="s">
        <v>33</v>
      </c>
      <c r="AX241" s="15" t="s">
        <v>80</v>
      </c>
      <c r="AY241" s="264" t="s">
        <v>139</v>
      </c>
    </row>
    <row r="242" s="2" customFormat="1" ht="16.5" customHeight="1">
      <c r="A242" s="39"/>
      <c r="B242" s="40"/>
      <c r="C242" s="213" t="s">
        <v>408</v>
      </c>
      <c r="D242" s="213" t="s">
        <v>142</v>
      </c>
      <c r="E242" s="214" t="s">
        <v>409</v>
      </c>
      <c r="F242" s="215" t="s">
        <v>410</v>
      </c>
      <c r="G242" s="216" t="s">
        <v>227</v>
      </c>
      <c r="H242" s="217">
        <v>2.1200000000000001</v>
      </c>
      <c r="I242" s="218"/>
      <c r="J242" s="219">
        <f>ROUND(I242*H242,2)</f>
        <v>0</v>
      </c>
      <c r="K242" s="215" t="s">
        <v>146</v>
      </c>
      <c r="L242" s="45"/>
      <c r="M242" s="220" t="s">
        <v>19</v>
      </c>
      <c r="N242" s="221" t="s">
        <v>43</v>
      </c>
      <c r="O242" s="85"/>
      <c r="P242" s="222">
        <f>O242*H242</f>
        <v>0</v>
      </c>
      <c r="Q242" s="222">
        <v>0.00020000000000000001</v>
      </c>
      <c r="R242" s="222">
        <f>Q242*H242</f>
        <v>0.00042400000000000006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319</v>
      </c>
      <c r="AT242" s="224" t="s">
        <v>142</v>
      </c>
      <c r="AU242" s="224" t="s">
        <v>82</v>
      </c>
      <c r="AY242" s="18" t="s">
        <v>139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80</v>
      </c>
      <c r="BK242" s="225">
        <f>ROUND(I242*H242,2)</f>
        <v>0</v>
      </c>
      <c r="BL242" s="18" t="s">
        <v>319</v>
      </c>
      <c r="BM242" s="224" t="s">
        <v>411</v>
      </c>
    </row>
    <row r="243" s="2" customFormat="1">
      <c r="A243" s="39"/>
      <c r="B243" s="40"/>
      <c r="C243" s="41"/>
      <c r="D243" s="226" t="s">
        <v>149</v>
      </c>
      <c r="E243" s="41"/>
      <c r="F243" s="227" t="s">
        <v>412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149</v>
      </c>
      <c r="AU243" s="18" t="s">
        <v>82</v>
      </c>
    </row>
    <row r="244" s="2" customFormat="1">
      <c r="A244" s="39"/>
      <c r="B244" s="40"/>
      <c r="C244" s="41"/>
      <c r="D244" s="231" t="s">
        <v>150</v>
      </c>
      <c r="E244" s="41"/>
      <c r="F244" s="232" t="s">
        <v>413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150</v>
      </c>
      <c r="AU244" s="18" t="s">
        <v>82</v>
      </c>
    </row>
    <row r="245" s="2" customFormat="1" ht="16.5" customHeight="1">
      <c r="A245" s="39"/>
      <c r="B245" s="40"/>
      <c r="C245" s="213" t="s">
        <v>414</v>
      </c>
      <c r="D245" s="213" t="s">
        <v>142</v>
      </c>
      <c r="E245" s="214" t="s">
        <v>415</v>
      </c>
      <c r="F245" s="215" t="s">
        <v>416</v>
      </c>
      <c r="G245" s="216" t="s">
        <v>227</v>
      </c>
      <c r="H245" s="217">
        <v>2.1200000000000001</v>
      </c>
      <c r="I245" s="218"/>
      <c r="J245" s="219">
        <f>ROUND(I245*H245,2)</f>
        <v>0</v>
      </c>
      <c r="K245" s="215" t="s">
        <v>146</v>
      </c>
      <c r="L245" s="45"/>
      <c r="M245" s="220" t="s">
        <v>19</v>
      </c>
      <c r="N245" s="221" t="s">
        <v>43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319</v>
      </c>
      <c r="AT245" s="224" t="s">
        <v>142</v>
      </c>
      <c r="AU245" s="224" t="s">
        <v>82</v>
      </c>
      <c r="AY245" s="18" t="s">
        <v>139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80</v>
      </c>
      <c r="BK245" s="225">
        <f>ROUND(I245*H245,2)</f>
        <v>0</v>
      </c>
      <c r="BL245" s="18" t="s">
        <v>319</v>
      </c>
      <c r="BM245" s="224" t="s">
        <v>417</v>
      </c>
    </row>
    <row r="246" s="2" customFormat="1">
      <c r="A246" s="39"/>
      <c r="B246" s="40"/>
      <c r="C246" s="41"/>
      <c r="D246" s="226" t="s">
        <v>149</v>
      </c>
      <c r="E246" s="41"/>
      <c r="F246" s="227" t="s">
        <v>418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149</v>
      </c>
      <c r="AU246" s="18" t="s">
        <v>82</v>
      </c>
    </row>
    <row r="247" s="2" customFormat="1">
      <c r="A247" s="39"/>
      <c r="B247" s="40"/>
      <c r="C247" s="41"/>
      <c r="D247" s="231" t="s">
        <v>150</v>
      </c>
      <c r="E247" s="41"/>
      <c r="F247" s="232" t="s">
        <v>419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150</v>
      </c>
      <c r="AU247" s="18" t="s">
        <v>82</v>
      </c>
    </row>
    <row r="248" s="2" customFormat="1" ht="16.5" customHeight="1">
      <c r="A248" s="39"/>
      <c r="B248" s="40"/>
      <c r="C248" s="213" t="s">
        <v>420</v>
      </c>
      <c r="D248" s="213" t="s">
        <v>142</v>
      </c>
      <c r="E248" s="214" t="s">
        <v>421</v>
      </c>
      <c r="F248" s="215" t="s">
        <v>422</v>
      </c>
      <c r="G248" s="216" t="s">
        <v>227</v>
      </c>
      <c r="H248" s="217">
        <v>7.9109999999999996</v>
      </c>
      <c r="I248" s="218"/>
      <c r="J248" s="219">
        <f>ROUND(I248*H248,2)</f>
        <v>0</v>
      </c>
      <c r="K248" s="215" t="s">
        <v>146</v>
      </c>
      <c r="L248" s="45"/>
      <c r="M248" s="220" t="s">
        <v>19</v>
      </c>
      <c r="N248" s="221" t="s">
        <v>43</v>
      </c>
      <c r="O248" s="85"/>
      <c r="P248" s="222">
        <f>O248*H248</f>
        <v>0</v>
      </c>
      <c r="Q248" s="222">
        <v>0.027199999999999998</v>
      </c>
      <c r="R248" s="222">
        <f>Q248*H248</f>
        <v>0.21517919999999999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319</v>
      </c>
      <c r="AT248" s="224" t="s">
        <v>142</v>
      </c>
      <c r="AU248" s="224" t="s">
        <v>82</v>
      </c>
      <c r="AY248" s="18" t="s">
        <v>139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80</v>
      </c>
      <c r="BK248" s="225">
        <f>ROUND(I248*H248,2)</f>
        <v>0</v>
      </c>
      <c r="BL248" s="18" t="s">
        <v>319</v>
      </c>
      <c r="BM248" s="224" t="s">
        <v>423</v>
      </c>
    </row>
    <row r="249" s="2" customFormat="1">
      <c r="A249" s="39"/>
      <c r="B249" s="40"/>
      <c r="C249" s="41"/>
      <c r="D249" s="226" t="s">
        <v>149</v>
      </c>
      <c r="E249" s="41"/>
      <c r="F249" s="227" t="s">
        <v>422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82</v>
      </c>
    </row>
    <row r="250" s="2" customFormat="1">
      <c r="A250" s="39"/>
      <c r="B250" s="40"/>
      <c r="C250" s="41"/>
      <c r="D250" s="231" t="s">
        <v>150</v>
      </c>
      <c r="E250" s="41"/>
      <c r="F250" s="232" t="s">
        <v>424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150</v>
      </c>
      <c r="AU250" s="18" t="s">
        <v>82</v>
      </c>
    </row>
    <row r="251" s="13" customFormat="1">
      <c r="A251" s="13"/>
      <c r="B251" s="233"/>
      <c r="C251" s="234"/>
      <c r="D251" s="226" t="s">
        <v>152</v>
      </c>
      <c r="E251" s="235" t="s">
        <v>19</v>
      </c>
      <c r="F251" s="236" t="s">
        <v>425</v>
      </c>
      <c r="G251" s="234"/>
      <c r="H251" s="235" t="s">
        <v>19</v>
      </c>
      <c r="I251" s="237"/>
      <c r="J251" s="234"/>
      <c r="K251" s="234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152</v>
      </c>
      <c r="AU251" s="242" t="s">
        <v>82</v>
      </c>
      <c r="AV251" s="13" t="s">
        <v>80</v>
      </c>
      <c r="AW251" s="13" t="s">
        <v>33</v>
      </c>
      <c r="AX251" s="13" t="s">
        <v>72</v>
      </c>
      <c r="AY251" s="242" t="s">
        <v>139</v>
      </c>
    </row>
    <row r="252" s="13" customFormat="1">
      <c r="A252" s="13"/>
      <c r="B252" s="233"/>
      <c r="C252" s="234"/>
      <c r="D252" s="226" t="s">
        <v>152</v>
      </c>
      <c r="E252" s="235" t="s">
        <v>19</v>
      </c>
      <c r="F252" s="236" t="s">
        <v>231</v>
      </c>
      <c r="G252" s="234"/>
      <c r="H252" s="235" t="s">
        <v>19</v>
      </c>
      <c r="I252" s="237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152</v>
      </c>
      <c r="AU252" s="242" t="s">
        <v>82</v>
      </c>
      <c r="AV252" s="13" t="s">
        <v>80</v>
      </c>
      <c r="AW252" s="13" t="s">
        <v>33</v>
      </c>
      <c r="AX252" s="13" t="s">
        <v>72</v>
      </c>
      <c r="AY252" s="242" t="s">
        <v>139</v>
      </c>
    </row>
    <row r="253" s="14" customFormat="1">
      <c r="A253" s="14"/>
      <c r="B253" s="243"/>
      <c r="C253" s="244"/>
      <c r="D253" s="226" t="s">
        <v>152</v>
      </c>
      <c r="E253" s="245" t="s">
        <v>19</v>
      </c>
      <c r="F253" s="246" t="s">
        <v>426</v>
      </c>
      <c r="G253" s="244"/>
      <c r="H253" s="247">
        <v>7.9109999999999996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152</v>
      </c>
      <c r="AU253" s="253" t="s">
        <v>82</v>
      </c>
      <c r="AV253" s="14" t="s">
        <v>82</v>
      </c>
      <c r="AW253" s="14" t="s">
        <v>33</v>
      </c>
      <c r="AX253" s="14" t="s">
        <v>72</v>
      </c>
      <c r="AY253" s="253" t="s">
        <v>139</v>
      </c>
    </row>
    <row r="254" s="15" customFormat="1">
      <c r="A254" s="15"/>
      <c r="B254" s="254"/>
      <c r="C254" s="255"/>
      <c r="D254" s="226" t="s">
        <v>152</v>
      </c>
      <c r="E254" s="256" t="s">
        <v>19</v>
      </c>
      <c r="F254" s="257" t="s">
        <v>154</v>
      </c>
      <c r="G254" s="255"/>
      <c r="H254" s="258">
        <v>7.9109999999999996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152</v>
      </c>
      <c r="AU254" s="264" t="s">
        <v>82</v>
      </c>
      <c r="AV254" s="15" t="s">
        <v>155</v>
      </c>
      <c r="AW254" s="15" t="s">
        <v>33</v>
      </c>
      <c r="AX254" s="15" t="s">
        <v>80</v>
      </c>
      <c r="AY254" s="264" t="s">
        <v>139</v>
      </c>
    </row>
    <row r="255" s="2" customFormat="1" ht="16.5" customHeight="1">
      <c r="A255" s="39"/>
      <c r="B255" s="40"/>
      <c r="C255" s="213" t="s">
        <v>427</v>
      </c>
      <c r="D255" s="213" t="s">
        <v>142</v>
      </c>
      <c r="E255" s="214" t="s">
        <v>428</v>
      </c>
      <c r="F255" s="215" t="s">
        <v>429</v>
      </c>
      <c r="G255" s="216" t="s">
        <v>272</v>
      </c>
      <c r="H255" s="217">
        <v>6.8200000000000003</v>
      </c>
      <c r="I255" s="218"/>
      <c r="J255" s="219">
        <f>ROUND(I255*H255,2)</f>
        <v>0</v>
      </c>
      <c r="K255" s="215" t="s">
        <v>146</v>
      </c>
      <c r="L255" s="45"/>
      <c r="M255" s="220" t="s">
        <v>19</v>
      </c>
      <c r="N255" s="221" t="s">
        <v>43</v>
      </c>
      <c r="O255" s="85"/>
      <c r="P255" s="222">
        <f>O255*H255</f>
        <v>0</v>
      </c>
      <c r="Q255" s="222">
        <v>0.00091</v>
      </c>
      <c r="R255" s="222">
        <f>Q255*H255</f>
        <v>0.0062062000000000003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319</v>
      </c>
      <c r="AT255" s="224" t="s">
        <v>142</v>
      </c>
      <c r="AU255" s="224" t="s">
        <v>82</v>
      </c>
      <c r="AY255" s="18" t="s">
        <v>139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80</v>
      </c>
      <c r="BK255" s="225">
        <f>ROUND(I255*H255,2)</f>
        <v>0</v>
      </c>
      <c r="BL255" s="18" t="s">
        <v>319</v>
      </c>
      <c r="BM255" s="224" t="s">
        <v>430</v>
      </c>
    </row>
    <row r="256" s="2" customFormat="1">
      <c r="A256" s="39"/>
      <c r="B256" s="40"/>
      <c r="C256" s="41"/>
      <c r="D256" s="226" t="s">
        <v>149</v>
      </c>
      <c r="E256" s="41"/>
      <c r="F256" s="227" t="s">
        <v>431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149</v>
      </c>
      <c r="AU256" s="18" t="s">
        <v>82</v>
      </c>
    </row>
    <row r="257" s="2" customFormat="1">
      <c r="A257" s="39"/>
      <c r="B257" s="40"/>
      <c r="C257" s="41"/>
      <c r="D257" s="231" t="s">
        <v>150</v>
      </c>
      <c r="E257" s="41"/>
      <c r="F257" s="232" t="s">
        <v>432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150</v>
      </c>
      <c r="AU257" s="18" t="s">
        <v>82</v>
      </c>
    </row>
    <row r="258" s="14" customFormat="1">
      <c r="A258" s="14"/>
      <c r="B258" s="243"/>
      <c r="C258" s="244"/>
      <c r="D258" s="226" t="s">
        <v>152</v>
      </c>
      <c r="E258" s="245" t="s">
        <v>19</v>
      </c>
      <c r="F258" s="246" t="s">
        <v>433</v>
      </c>
      <c r="G258" s="244"/>
      <c r="H258" s="247">
        <v>6.8200000000000003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152</v>
      </c>
      <c r="AU258" s="253" t="s">
        <v>82</v>
      </c>
      <c r="AV258" s="14" t="s">
        <v>82</v>
      </c>
      <c r="AW258" s="14" t="s">
        <v>33</v>
      </c>
      <c r="AX258" s="14" t="s">
        <v>72</v>
      </c>
      <c r="AY258" s="253" t="s">
        <v>139</v>
      </c>
    </row>
    <row r="259" s="15" customFormat="1">
      <c r="A259" s="15"/>
      <c r="B259" s="254"/>
      <c r="C259" s="255"/>
      <c r="D259" s="226" t="s">
        <v>152</v>
      </c>
      <c r="E259" s="256" t="s">
        <v>19</v>
      </c>
      <c r="F259" s="257" t="s">
        <v>154</v>
      </c>
      <c r="G259" s="255"/>
      <c r="H259" s="258">
        <v>6.8200000000000003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152</v>
      </c>
      <c r="AU259" s="264" t="s">
        <v>82</v>
      </c>
      <c r="AV259" s="15" t="s">
        <v>155</v>
      </c>
      <c r="AW259" s="15" t="s">
        <v>33</v>
      </c>
      <c r="AX259" s="15" t="s">
        <v>80</v>
      </c>
      <c r="AY259" s="264" t="s">
        <v>139</v>
      </c>
    </row>
    <row r="260" s="2" customFormat="1" ht="16.5" customHeight="1">
      <c r="A260" s="39"/>
      <c r="B260" s="40"/>
      <c r="C260" s="213" t="s">
        <v>434</v>
      </c>
      <c r="D260" s="213" t="s">
        <v>142</v>
      </c>
      <c r="E260" s="214" t="s">
        <v>435</v>
      </c>
      <c r="F260" s="215" t="s">
        <v>436</v>
      </c>
      <c r="G260" s="216" t="s">
        <v>227</v>
      </c>
      <c r="H260" s="217">
        <v>7.9109999999999996</v>
      </c>
      <c r="I260" s="218"/>
      <c r="J260" s="219">
        <f>ROUND(I260*H260,2)</f>
        <v>0</v>
      </c>
      <c r="K260" s="215" t="s">
        <v>146</v>
      </c>
      <c r="L260" s="45"/>
      <c r="M260" s="220" t="s">
        <v>19</v>
      </c>
      <c r="N260" s="221" t="s">
        <v>43</v>
      </c>
      <c r="O260" s="85"/>
      <c r="P260" s="222">
        <f>O260*H260</f>
        <v>0</v>
      </c>
      <c r="Q260" s="222">
        <v>0.00010000000000000001</v>
      </c>
      <c r="R260" s="222">
        <f>Q260*H260</f>
        <v>0.00079109999999999998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319</v>
      </c>
      <c r="AT260" s="224" t="s">
        <v>142</v>
      </c>
      <c r="AU260" s="224" t="s">
        <v>82</v>
      </c>
      <c r="AY260" s="18" t="s">
        <v>139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80</v>
      </c>
      <c r="BK260" s="225">
        <f>ROUND(I260*H260,2)</f>
        <v>0</v>
      </c>
      <c r="BL260" s="18" t="s">
        <v>319</v>
      </c>
      <c r="BM260" s="224" t="s">
        <v>437</v>
      </c>
    </row>
    <row r="261" s="2" customFormat="1">
      <c r="A261" s="39"/>
      <c r="B261" s="40"/>
      <c r="C261" s="41"/>
      <c r="D261" s="226" t="s">
        <v>149</v>
      </c>
      <c r="E261" s="41"/>
      <c r="F261" s="227" t="s">
        <v>438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149</v>
      </c>
      <c r="AU261" s="18" t="s">
        <v>82</v>
      </c>
    </row>
    <row r="262" s="2" customFormat="1">
      <c r="A262" s="39"/>
      <c r="B262" s="40"/>
      <c r="C262" s="41"/>
      <c r="D262" s="231" t="s">
        <v>150</v>
      </c>
      <c r="E262" s="41"/>
      <c r="F262" s="232" t="s">
        <v>439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150</v>
      </c>
      <c r="AU262" s="18" t="s">
        <v>82</v>
      </c>
    </row>
    <row r="263" s="2" customFormat="1" ht="16.5" customHeight="1">
      <c r="A263" s="39"/>
      <c r="B263" s="40"/>
      <c r="C263" s="213" t="s">
        <v>440</v>
      </c>
      <c r="D263" s="213" t="s">
        <v>142</v>
      </c>
      <c r="E263" s="214" t="s">
        <v>441</v>
      </c>
      <c r="F263" s="215" t="s">
        <v>442</v>
      </c>
      <c r="G263" s="216" t="s">
        <v>227</v>
      </c>
      <c r="H263" s="217">
        <v>0.82899999999999996</v>
      </c>
      <c r="I263" s="218"/>
      <c r="J263" s="219">
        <f>ROUND(I263*H263,2)</f>
        <v>0</v>
      </c>
      <c r="K263" s="215" t="s">
        <v>146</v>
      </c>
      <c r="L263" s="45"/>
      <c r="M263" s="220" t="s">
        <v>19</v>
      </c>
      <c r="N263" s="221" t="s">
        <v>43</v>
      </c>
      <c r="O263" s="85"/>
      <c r="P263" s="222">
        <f>O263*H263</f>
        <v>0</v>
      </c>
      <c r="Q263" s="222">
        <v>0.012200000000000001</v>
      </c>
      <c r="R263" s="222">
        <f>Q263*H263</f>
        <v>0.010113800000000001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319</v>
      </c>
      <c r="AT263" s="224" t="s">
        <v>142</v>
      </c>
      <c r="AU263" s="224" t="s">
        <v>82</v>
      </c>
      <c r="AY263" s="18" t="s">
        <v>139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80</v>
      </c>
      <c r="BK263" s="225">
        <f>ROUND(I263*H263,2)</f>
        <v>0</v>
      </c>
      <c r="BL263" s="18" t="s">
        <v>319</v>
      </c>
      <c r="BM263" s="224" t="s">
        <v>443</v>
      </c>
    </row>
    <row r="264" s="2" customFormat="1">
      <c r="A264" s="39"/>
      <c r="B264" s="40"/>
      <c r="C264" s="41"/>
      <c r="D264" s="226" t="s">
        <v>149</v>
      </c>
      <c r="E264" s="41"/>
      <c r="F264" s="227" t="s">
        <v>444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149</v>
      </c>
      <c r="AU264" s="18" t="s">
        <v>82</v>
      </c>
    </row>
    <row r="265" s="2" customFormat="1">
      <c r="A265" s="39"/>
      <c r="B265" s="40"/>
      <c r="C265" s="41"/>
      <c r="D265" s="231" t="s">
        <v>150</v>
      </c>
      <c r="E265" s="41"/>
      <c r="F265" s="232" t="s">
        <v>445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150</v>
      </c>
      <c r="AU265" s="18" t="s">
        <v>82</v>
      </c>
    </row>
    <row r="266" s="13" customFormat="1">
      <c r="A266" s="13"/>
      <c r="B266" s="233"/>
      <c r="C266" s="234"/>
      <c r="D266" s="226" t="s">
        <v>152</v>
      </c>
      <c r="E266" s="235" t="s">
        <v>19</v>
      </c>
      <c r="F266" s="236" t="s">
        <v>231</v>
      </c>
      <c r="G266" s="234"/>
      <c r="H266" s="235" t="s">
        <v>19</v>
      </c>
      <c r="I266" s="237"/>
      <c r="J266" s="234"/>
      <c r="K266" s="234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152</v>
      </c>
      <c r="AU266" s="242" t="s">
        <v>82</v>
      </c>
      <c r="AV266" s="13" t="s">
        <v>80</v>
      </c>
      <c r="AW266" s="13" t="s">
        <v>33</v>
      </c>
      <c r="AX266" s="13" t="s">
        <v>72</v>
      </c>
      <c r="AY266" s="242" t="s">
        <v>139</v>
      </c>
    </row>
    <row r="267" s="13" customFormat="1">
      <c r="A267" s="13"/>
      <c r="B267" s="233"/>
      <c r="C267" s="234"/>
      <c r="D267" s="226" t="s">
        <v>152</v>
      </c>
      <c r="E267" s="235" t="s">
        <v>19</v>
      </c>
      <c r="F267" s="236" t="s">
        <v>446</v>
      </c>
      <c r="G267" s="234"/>
      <c r="H267" s="235" t="s">
        <v>19</v>
      </c>
      <c r="I267" s="237"/>
      <c r="J267" s="234"/>
      <c r="K267" s="234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152</v>
      </c>
      <c r="AU267" s="242" t="s">
        <v>82</v>
      </c>
      <c r="AV267" s="13" t="s">
        <v>80</v>
      </c>
      <c r="AW267" s="13" t="s">
        <v>33</v>
      </c>
      <c r="AX267" s="13" t="s">
        <v>72</v>
      </c>
      <c r="AY267" s="242" t="s">
        <v>139</v>
      </c>
    </row>
    <row r="268" s="14" customFormat="1">
      <c r="A268" s="14"/>
      <c r="B268" s="243"/>
      <c r="C268" s="244"/>
      <c r="D268" s="226" t="s">
        <v>152</v>
      </c>
      <c r="E268" s="245" t="s">
        <v>19</v>
      </c>
      <c r="F268" s="246" t="s">
        <v>447</v>
      </c>
      <c r="G268" s="244"/>
      <c r="H268" s="247">
        <v>0.82899999999999996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152</v>
      </c>
      <c r="AU268" s="253" t="s">
        <v>82</v>
      </c>
      <c r="AV268" s="14" t="s">
        <v>82</v>
      </c>
      <c r="AW268" s="14" t="s">
        <v>33</v>
      </c>
      <c r="AX268" s="14" t="s">
        <v>72</v>
      </c>
      <c r="AY268" s="253" t="s">
        <v>139</v>
      </c>
    </row>
    <row r="269" s="15" customFormat="1">
      <c r="A269" s="15"/>
      <c r="B269" s="254"/>
      <c r="C269" s="255"/>
      <c r="D269" s="226" t="s">
        <v>152</v>
      </c>
      <c r="E269" s="256" t="s">
        <v>19</v>
      </c>
      <c r="F269" s="257" t="s">
        <v>154</v>
      </c>
      <c r="G269" s="255"/>
      <c r="H269" s="258">
        <v>0.82899999999999996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152</v>
      </c>
      <c r="AU269" s="264" t="s">
        <v>82</v>
      </c>
      <c r="AV269" s="15" t="s">
        <v>155</v>
      </c>
      <c r="AW269" s="15" t="s">
        <v>33</v>
      </c>
      <c r="AX269" s="15" t="s">
        <v>80</v>
      </c>
      <c r="AY269" s="264" t="s">
        <v>139</v>
      </c>
    </row>
    <row r="270" s="2" customFormat="1" ht="16.5" customHeight="1">
      <c r="A270" s="39"/>
      <c r="B270" s="40"/>
      <c r="C270" s="213" t="s">
        <v>448</v>
      </c>
      <c r="D270" s="213" t="s">
        <v>142</v>
      </c>
      <c r="E270" s="214" t="s">
        <v>449</v>
      </c>
      <c r="F270" s="215" t="s">
        <v>450</v>
      </c>
      <c r="G270" s="216" t="s">
        <v>272</v>
      </c>
      <c r="H270" s="217">
        <v>6.1399999999999997</v>
      </c>
      <c r="I270" s="218"/>
      <c r="J270" s="219">
        <f>ROUND(I270*H270,2)</f>
        <v>0</v>
      </c>
      <c r="K270" s="215" t="s">
        <v>146</v>
      </c>
      <c r="L270" s="45"/>
      <c r="M270" s="220" t="s">
        <v>19</v>
      </c>
      <c r="N270" s="221" t="s">
        <v>43</v>
      </c>
      <c r="O270" s="85"/>
      <c r="P270" s="222">
        <f>O270*H270</f>
        <v>0</v>
      </c>
      <c r="Q270" s="222">
        <v>1.0000000000000001E-05</v>
      </c>
      <c r="R270" s="222">
        <f>Q270*H270</f>
        <v>6.1400000000000002E-05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319</v>
      </c>
      <c r="AT270" s="224" t="s">
        <v>142</v>
      </c>
      <c r="AU270" s="224" t="s">
        <v>82</v>
      </c>
      <c r="AY270" s="18" t="s">
        <v>139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80</v>
      </c>
      <c r="BK270" s="225">
        <f>ROUND(I270*H270,2)</f>
        <v>0</v>
      </c>
      <c r="BL270" s="18" t="s">
        <v>319</v>
      </c>
      <c r="BM270" s="224" t="s">
        <v>451</v>
      </c>
    </row>
    <row r="271" s="2" customFormat="1">
      <c r="A271" s="39"/>
      <c r="B271" s="40"/>
      <c r="C271" s="41"/>
      <c r="D271" s="226" t="s">
        <v>149</v>
      </c>
      <c r="E271" s="41"/>
      <c r="F271" s="227" t="s">
        <v>452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149</v>
      </c>
      <c r="AU271" s="18" t="s">
        <v>82</v>
      </c>
    </row>
    <row r="272" s="2" customFormat="1">
      <c r="A272" s="39"/>
      <c r="B272" s="40"/>
      <c r="C272" s="41"/>
      <c r="D272" s="231" t="s">
        <v>150</v>
      </c>
      <c r="E272" s="41"/>
      <c r="F272" s="232" t="s">
        <v>453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150</v>
      </c>
      <c r="AU272" s="18" t="s">
        <v>82</v>
      </c>
    </row>
    <row r="273" s="14" customFormat="1">
      <c r="A273" s="14"/>
      <c r="B273" s="243"/>
      <c r="C273" s="244"/>
      <c r="D273" s="226" t="s">
        <v>152</v>
      </c>
      <c r="E273" s="245" t="s">
        <v>19</v>
      </c>
      <c r="F273" s="246" t="s">
        <v>454</v>
      </c>
      <c r="G273" s="244"/>
      <c r="H273" s="247">
        <v>6.1399999999999997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152</v>
      </c>
      <c r="AU273" s="253" t="s">
        <v>82</v>
      </c>
      <c r="AV273" s="14" t="s">
        <v>82</v>
      </c>
      <c r="AW273" s="14" t="s">
        <v>33</v>
      </c>
      <c r="AX273" s="14" t="s">
        <v>72</v>
      </c>
      <c r="AY273" s="253" t="s">
        <v>139</v>
      </c>
    </row>
    <row r="274" s="15" customFormat="1">
      <c r="A274" s="15"/>
      <c r="B274" s="254"/>
      <c r="C274" s="255"/>
      <c r="D274" s="226" t="s">
        <v>152</v>
      </c>
      <c r="E274" s="256" t="s">
        <v>19</v>
      </c>
      <c r="F274" s="257" t="s">
        <v>154</v>
      </c>
      <c r="G274" s="255"/>
      <c r="H274" s="258">
        <v>6.1399999999999997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152</v>
      </c>
      <c r="AU274" s="264" t="s">
        <v>82</v>
      </c>
      <c r="AV274" s="15" t="s">
        <v>155</v>
      </c>
      <c r="AW274" s="15" t="s">
        <v>33</v>
      </c>
      <c r="AX274" s="15" t="s">
        <v>80</v>
      </c>
      <c r="AY274" s="264" t="s">
        <v>139</v>
      </c>
    </row>
    <row r="275" s="2" customFormat="1" ht="16.5" customHeight="1">
      <c r="A275" s="39"/>
      <c r="B275" s="40"/>
      <c r="C275" s="213" t="s">
        <v>455</v>
      </c>
      <c r="D275" s="213" t="s">
        <v>142</v>
      </c>
      <c r="E275" s="214" t="s">
        <v>456</v>
      </c>
      <c r="F275" s="215" t="s">
        <v>457</v>
      </c>
      <c r="G275" s="216" t="s">
        <v>227</v>
      </c>
      <c r="H275" s="217">
        <v>0.82899999999999996</v>
      </c>
      <c r="I275" s="218"/>
      <c r="J275" s="219">
        <f>ROUND(I275*H275,2)</f>
        <v>0</v>
      </c>
      <c r="K275" s="215" t="s">
        <v>146</v>
      </c>
      <c r="L275" s="45"/>
      <c r="M275" s="220" t="s">
        <v>19</v>
      </c>
      <c r="N275" s="221" t="s">
        <v>43</v>
      </c>
      <c r="O275" s="85"/>
      <c r="P275" s="222">
        <f>O275*H275</f>
        <v>0</v>
      </c>
      <c r="Q275" s="222">
        <v>0.00010000000000000001</v>
      </c>
      <c r="R275" s="222">
        <f>Q275*H275</f>
        <v>8.2899999999999996E-05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319</v>
      </c>
      <c r="AT275" s="224" t="s">
        <v>142</v>
      </c>
      <c r="AU275" s="224" t="s">
        <v>82</v>
      </c>
      <c r="AY275" s="18" t="s">
        <v>139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80</v>
      </c>
      <c r="BK275" s="225">
        <f>ROUND(I275*H275,2)</f>
        <v>0</v>
      </c>
      <c r="BL275" s="18" t="s">
        <v>319</v>
      </c>
      <c r="BM275" s="224" t="s">
        <v>458</v>
      </c>
    </row>
    <row r="276" s="2" customFormat="1">
      <c r="A276" s="39"/>
      <c r="B276" s="40"/>
      <c r="C276" s="41"/>
      <c r="D276" s="226" t="s">
        <v>149</v>
      </c>
      <c r="E276" s="41"/>
      <c r="F276" s="227" t="s">
        <v>459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82</v>
      </c>
    </row>
    <row r="277" s="2" customFormat="1">
      <c r="A277" s="39"/>
      <c r="B277" s="40"/>
      <c r="C277" s="41"/>
      <c r="D277" s="231" t="s">
        <v>150</v>
      </c>
      <c r="E277" s="41"/>
      <c r="F277" s="232" t="s">
        <v>460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150</v>
      </c>
      <c r="AU277" s="18" t="s">
        <v>82</v>
      </c>
    </row>
    <row r="278" s="2" customFormat="1" ht="16.5" customHeight="1">
      <c r="A278" s="39"/>
      <c r="B278" s="40"/>
      <c r="C278" s="213" t="s">
        <v>461</v>
      </c>
      <c r="D278" s="213" t="s">
        <v>142</v>
      </c>
      <c r="E278" s="214" t="s">
        <v>462</v>
      </c>
      <c r="F278" s="215" t="s">
        <v>463</v>
      </c>
      <c r="G278" s="216" t="s">
        <v>227</v>
      </c>
      <c r="H278" s="217">
        <v>0.82899999999999996</v>
      </c>
      <c r="I278" s="218"/>
      <c r="J278" s="219">
        <f>ROUND(I278*H278,2)</f>
        <v>0</v>
      </c>
      <c r="K278" s="215" t="s">
        <v>146</v>
      </c>
      <c r="L278" s="45"/>
      <c r="M278" s="220" t="s">
        <v>19</v>
      </c>
      <c r="N278" s="221" t="s">
        <v>43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319</v>
      </c>
      <c r="AT278" s="224" t="s">
        <v>142</v>
      </c>
      <c r="AU278" s="224" t="s">
        <v>82</v>
      </c>
      <c r="AY278" s="18" t="s">
        <v>139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80</v>
      </c>
      <c r="BK278" s="225">
        <f>ROUND(I278*H278,2)</f>
        <v>0</v>
      </c>
      <c r="BL278" s="18" t="s">
        <v>319</v>
      </c>
      <c r="BM278" s="224" t="s">
        <v>464</v>
      </c>
    </row>
    <row r="279" s="2" customFormat="1">
      <c r="A279" s="39"/>
      <c r="B279" s="40"/>
      <c r="C279" s="41"/>
      <c r="D279" s="226" t="s">
        <v>149</v>
      </c>
      <c r="E279" s="41"/>
      <c r="F279" s="227" t="s">
        <v>465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149</v>
      </c>
      <c r="AU279" s="18" t="s">
        <v>82</v>
      </c>
    </row>
    <row r="280" s="2" customFormat="1">
      <c r="A280" s="39"/>
      <c r="B280" s="40"/>
      <c r="C280" s="41"/>
      <c r="D280" s="231" t="s">
        <v>150</v>
      </c>
      <c r="E280" s="41"/>
      <c r="F280" s="232" t="s">
        <v>466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150</v>
      </c>
      <c r="AU280" s="18" t="s">
        <v>82</v>
      </c>
    </row>
    <row r="281" s="2" customFormat="1" ht="16.5" customHeight="1">
      <c r="A281" s="39"/>
      <c r="B281" s="40"/>
      <c r="C281" s="213" t="s">
        <v>467</v>
      </c>
      <c r="D281" s="213" t="s">
        <v>142</v>
      </c>
      <c r="E281" s="214" t="s">
        <v>468</v>
      </c>
      <c r="F281" s="215" t="s">
        <v>469</v>
      </c>
      <c r="G281" s="216" t="s">
        <v>227</v>
      </c>
      <c r="H281" s="217">
        <v>0.82899999999999996</v>
      </c>
      <c r="I281" s="218"/>
      <c r="J281" s="219">
        <f>ROUND(I281*H281,2)</f>
        <v>0</v>
      </c>
      <c r="K281" s="215" t="s">
        <v>146</v>
      </c>
      <c r="L281" s="45"/>
      <c r="M281" s="220" t="s">
        <v>19</v>
      </c>
      <c r="N281" s="221" t="s">
        <v>43</v>
      </c>
      <c r="O281" s="85"/>
      <c r="P281" s="222">
        <f>O281*H281</f>
        <v>0</v>
      </c>
      <c r="Q281" s="222">
        <v>0.00010000000000000001</v>
      </c>
      <c r="R281" s="222">
        <f>Q281*H281</f>
        <v>8.2899999999999996E-05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319</v>
      </c>
      <c r="AT281" s="224" t="s">
        <v>142</v>
      </c>
      <c r="AU281" s="224" t="s">
        <v>82</v>
      </c>
      <c r="AY281" s="18" t="s">
        <v>139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80</v>
      </c>
      <c r="BK281" s="225">
        <f>ROUND(I281*H281,2)</f>
        <v>0</v>
      </c>
      <c r="BL281" s="18" t="s">
        <v>319</v>
      </c>
      <c r="BM281" s="224" t="s">
        <v>470</v>
      </c>
    </row>
    <row r="282" s="2" customFormat="1">
      <c r="A282" s="39"/>
      <c r="B282" s="40"/>
      <c r="C282" s="41"/>
      <c r="D282" s="226" t="s">
        <v>149</v>
      </c>
      <c r="E282" s="41"/>
      <c r="F282" s="227" t="s">
        <v>471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149</v>
      </c>
      <c r="AU282" s="18" t="s">
        <v>82</v>
      </c>
    </row>
    <row r="283" s="2" customFormat="1">
      <c r="A283" s="39"/>
      <c r="B283" s="40"/>
      <c r="C283" s="41"/>
      <c r="D283" s="231" t="s">
        <v>150</v>
      </c>
      <c r="E283" s="41"/>
      <c r="F283" s="232" t="s">
        <v>472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150</v>
      </c>
      <c r="AU283" s="18" t="s">
        <v>82</v>
      </c>
    </row>
    <row r="284" s="2" customFormat="1" ht="16.5" customHeight="1">
      <c r="A284" s="39"/>
      <c r="B284" s="40"/>
      <c r="C284" s="213" t="s">
        <v>473</v>
      </c>
      <c r="D284" s="213" t="s">
        <v>142</v>
      </c>
      <c r="E284" s="214" t="s">
        <v>474</v>
      </c>
      <c r="F284" s="215" t="s">
        <v>475</v>
      </c>
      <c r="G284" s="216" t="s">
        <v>227</v>
      </c>
      <c r="H284" s="217">
        <v>1.004</v>
      </c>
      <c r="I284" s="218"/>
      <c r="J284" s="219">
        <f>ROUND(I284*H284,2)</f>
        <v>0</v>
      </c>
      <c r="K284" s="215" t="s">
        <v>146</v>
      </c>
      <c r="L284" s="45"/>
      <c r="M284" s="220" t="s">
        <v>19</v>
      </c>
      <c r="N284" s="221" t="s">
        <v>43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0.0112</v>
      </c>
      <c r="T284" s="223">
        <f>S284*H284</f>
        <v>0.011244799999999999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319</v>
      </c>
      <c r="AT284" s="224" t="s">
        <v>142</v>
      </c>
      <c r="AU284" s="224" t="s">
        <v>82</v>
      </c>
      <c r="AY284" s="18" t="s">
        <v>139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80</v>
      </c>
      <c r="BK284" s="225">
        <f>ROUND(I284*H284,2)</f>
        <v>0</v>
      </c>
      <c r="BL284" s="18" t="s">
        <v>319</v>
      </c>
      <c r="BM284" s="224" t="s">
        <v>476</v>
      </c>
    </row>
    <row r="285" s="2" customFormat="1">
      <c r="A285" s="39"/>
      <c r="B285" s="40"/>
      <c r="C285" s="41"/>
      <c r="D285" s="226" t="s">
        <v>149</v>
      </c>
      <c r="E285" s="41"/>
      <c r="F285" s="227" t="s">
        <v>477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149</v>
      </c>
      <c r="AU285" s="18" t="s">
        <v>82</v>
      </c>
    </row>
    <row r="286" s="2" customFormat="1">
      <c r="A286" s="39"/>
      <c r="B286" s="40"/>
      <c r="C286" s="41"/>
      <c r="D286" s="231" t="s">
        <v>150</v>
      </c>
      <c r="E286" s="41"/>
      <c r="F286" s="232" t="s">
        <v>478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150</v>
      </c>
      <c r="AU286" s="18" t="s">
        <v>82</v>
      </c>
    </row>
    <row r="287" s="13" customFormat="1">
      <c r="A287" s="13"/>
      <c r="B287" s="233"/>
      <c r="C287" s="234"/>
      <c r="D287" s="226" t="s">
        <v>152</v>
      </c>
      <c r="E287" s="235" t="s">
        <v>19</v>
      </c>
      <c r="F287" s="236" t="s">
        <v>231</v>
      </c>
      <c r="G287" s="234"/>
      <c r="H287" s="235" t="s">
        <v>19</v>
      </c>
      <c r="I287" s="237"/>
      <c r="J287" s="234"/>
      <c r="K287" s="234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152</v>
      </c>
      <c r="AU287" s="242" t="s">
        <v>82</v>
      </c>
      <c r="AV287" s="13" t="s">
        <v>80</v>
      </c>
      <c r="AW287" s="13" t="s">
        <v>33</v>
      </c>
      <c r="AX287" s="13" t="s">
        <v>72</v>
      </c>
      <c r="AY287" s="242" t="s">
        <v>139</v>
      </c>
    </row>
    <row r="288" s="13" customFormat="1">
      <c r="A288" s="13"/>
      <c r="B288" s="233"/>
      <c r="C288" s="234"/>
      <c r="D288" s="226" t="s">
        <v>152</v>
      </c>
      <c r="E288" s="235" t="s">
        <v>19</v>
      </c>
      <c r="F288" s="236" t="s">
        <v>479</v>
      </c>
      <c r="G288" s="234"/>
      <c r="H288" s="235" t="s">
        <v>19</v>
      </c>
      <c r="I288" s="237"/>
      <c r="J288" s="234"/>
      <c r="K288" s="234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152</v>
      </c>
      <c r="AU288" s="242" t="s">
        <v>82</v>
      </c>
      <c r="AV288" s="13" t="s">
        <v>80</v>
      </c>
      <c r="AW288" s="13" t="s">
        <v>33</v>
      </c>
      <c r="AX288" s="13" t="s">
        <v>72</v>
      </c>
      <c r="AY288" s="242" t="s">
        <v>139</v>
      </c>
    </row>
    <row r="289" s="14" customFormat="1">
      <c r="A289" s="14"/>
      <c r="B289" s="243"/>
      <c r="C289" s="244"/>
      <c r="D289" s="226" t="s">
        <v>152</v>
      </c>
      <c r="E289" s="245" t="s">
        <v>19</v>
      </c>
      <c r="F289" s="246" t="s">
        <v>480</v>
      </c>
      <c r="G289" s="244"/>
      <c r="H289" s="247">
        <v>1.004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152</v>
      </c>
      <c r="AU289" s="253" t="s">
        <v>82</v>
      </c>
      <c r="AV289" s="14" t="s">
        <v>82</v>
      </c>
      <c r="AW289" s="14" t="s">
        <v>33</v>
      </c>
      <c r="AX289" s="14" t="s">
        <v>72</v>
      </c>
      <c r="AY289" s="253" t="s">
        <v>139</v>
      </c>
    </row>
    <row r="290" s="15" customFormat="1">
      <c r="A290" s="15"/>
      <c r="B290" s="254"/>
      <c r="C290" s="255"/>
      <c r="D290" s="226" t="s">
        <v>152</v>
      </c>
      <c r="E290" s="256" t="s">
        <v>19</v>
      </c>
      <c r="F290" s="257" t="s">
        <v>154</v>
      </c>
      <c r="G290" s="255"/>
      <c r="H290" s="258">
        <v>1.004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152</v>
      </c>
      <c r="AU290" s="264" t="s">
        <v>82</v>
      </c>
      <c r="AV290" s="15" t="s">
        <v>155</v>
      </c>
      <c r="AW290" s="15" t="s">
        <v>33</v>
      </c>
      <c r="AX290" s="15" t="s">
        <v>80</v>
      </c>
      <c r="AY290" s="264" t="s">
        <v>139</v>
      </c>
    </row>
    <row r="291" s="2" customFormat="1" ht="16.5" customHeight="1">
      <c r="A291" s="39"/>
      <c r="B291" s="40"/>
      <c r="C291" s="213" t="s">
        <v>481</v>
      </c>
      <c r="D291" s="213" t="s">
        <v>142</v>
      </c>
      <c r="E291" s="214" t="s">
        <v>482</v>
      </c>
      <c r="F291" s="215" t="s">
        <v>483</v>
      </c>
      <c r="G291" s="216" t="s">
        <v>330</v>
      </c>
      <c r="H291" s="217">
        <v>0.32700000000000001</v>
      </c>
      <c r="I291" s="218"/>
      <c r="J291" s="219">
        <f>ROUND(I291*H291,2)</f>
        <v>0</v>
      </c>
      <c r="K291" s="215" t="s">
        <v>146</v>
      </c>
      <c r="L291" s="45"/>
      <c r="M291" s="220" t="s">
        <v>19</v>
      </c>
      <c r="N291" s="221" t="s">
        <v>43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319</v>
      </c>
      <c r="AT291" s="224" t="s">
        <v>142</v>
      </c>
      <c r="AU291" s="224" t="s">
        <v>82</v>
      </c>
      <c r="AY291" s="18" t="s">
        <v>139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80</v>
      </c>
      <c r="BK291" s="225">
        <f>ROUND(I291*H291,2)</f>
        <v>0</v>
      </c>
      <c r="BL291" s="18" t="s">
        <v>319</v>
      </c>
      <c r="BM291" s="224" t="s">
        <v>484</v>
      </c>
    </row>
    <row r="292" s="2" customFormat="1">
      <c r="A292" s="39"/>
      <c r="B292" s="40"/>
      <c r="C292" s="41"/>
      <c r="D292" s="226" t="s">
        <v>149</v>
      </c>
      <c r="E292" s="41"/>
      <c r="F292" s="227" t="s">
        <v>485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149</v>
      </c>
      <c r="AU292" s="18" t="s">
        <v>82</v>
      </c>
    </row>
    <row r="293" s="2" customFormat="1">
      <c r="A293" s="39"/>
      <c r="B293" s="40"/>
      <c r="C293" s="41"/>
      <c r="D293" s="231" t="s">
        <v>150</v>
      </c>
      <c r="E293" s="41"/>
      <c r="F293" s="232" t="s">
        <v>486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150</v>
      </c>
      <c r="AU293" s="18" t="s">
        <v>82</v>
      </c>
    </row>
    <row r="294" s="2" customFormat="1" ht="16.5" customHeight="1">
      <c r="A294" s="39"/>
      <c r="B294" s="40"/>
      <c r="C294" s="213" t="s">
        <v>487</v>
      </c>
      <c r="D294" s="213" t="s">
        <v>142</v>
      </c>
      <c r="E294" s="214" t="s">
        <v>488</v>
      </c>
      <c r="F294" s="215" t="s">
        <v>489</v>
      </c>
      <c r="G294" s="216" t="s">
        <v>330</v>
      </c>
      <c r="H294" s="217">
        <v>0.32700000000000001</v>
      </c>
      <c r="I294" s="218"/>
      <c r="J294" s="219">
        <f>ROUND(I294*H294,2)</f>
        <v>0</v>
      </c>
      <c r="K294" s="215" t="s">
        <v>146</v>
      </c>
      <c r="L294" s="45"/>
      <c r="M294" s="220" t="s">
        <v>19</v>
      </c>
      <c r="N294" s="221" t="s">
        <v>43</v>
      </c>
      <c r="O294" s="85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319</v>
      </c>
      <c r="AT294" s="224" t="s">
        <v>142</v>
      </c>
      <c r="AU294" s="224" t="s">
        <v>82</v>
      </c>
      <c r="AY294" s="18" t="s">
        <v>139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80</v>
      </c>
      <c r="BK294" s="225">
        <f>ROUND(I294*H294,2)</f>
        <v>0</v>
      </c>
      <c r="BL294" s="18" t="s">
        <v>319</v>
      </c>
      <c r="BM294" s="224" t="s">
        <v>490</v>
      </c>
    </row>
    <row r="295" s="2" customFormat="1">
      <c r="A295" s="39"/>
      <c r="B295" s="40"/>
      <c r="C295" s="41"/>
      <c r="D295" s="226" t="s">
        <v>149</v>
      </c>
      <c r="E295" s="41"/>
      <c r="F295" s="227" t="s">
        <v>491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149</v>
      </c>
      <c r="AU295" s="18" t="s">
        <v>82</v>
      </c>
    </row>
    <row r="296" s="2" customFormat="1">
      <c r="A296" s="39"/>
      <c r="B296" s="40"/>
      <c r="C296" s="41"/>
      <c r="D296" s="231" t="s">
        <v>150</v>
      </c>
      <c r="E296" s="41"/>
      <c r="F296" s="232" t="s">
        <v>492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150</v>
      </c>
      <c r="AU296" s="18" t="s">
        <v>82</v>
      </c>
    </row>
    <row r="297" s="12" customFormat="1" ht="22.8" customHeight="1">
      <c r="A297" s="12"/>
      <c r="B297" s="197"/>
      <c r="C297" s="198"/>
      <c r="D297" s="199" t="s">
        <v>71</v>
      </c>
      <c r="E297" s="211" t="s">
        <v>493</v>
      </c>
      <c r="F297" s="211" t="s">
        <v>494</v>
      </c>
      <c r="G297" s="198"/>
      <c r="H297" s="198"/>
      <c r="I297" s="201"/>
      <c r="J297" s="212">
        <f>BK297</f>
        <v>0</v>
      </c>
      <c r="K297" s="198"/>
      <c r="L297" s="203"/>
      <c r="M297" s="204"/>
      <c r="N297" s="205"/>
      <c r="O297" s="205"/>
      <c r="P297" s="206">
        <f>SUM(P298:P331)</f>
        <v>0</v>
      </c>
      <c r="Q297" s="205"/>
      <c r="R297" s="206">
        <f>SUM(R298:R331)</f>
        <v>0.16537499999999999</v>
      </c>
      <c r="S297" s="205"/>
      <c r="T297" s="207">
        <f>SUM(T298:T331)</f>
        <v>0.056000000000000001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8" t="s">
        <v>82</v>
      </c>
      <c r="AT297" s="209" t="s">
        <v>71</v>
      </c>
      <c r="AU297" s="209" t="s">
        <v>80</v>
      </c>
      <c r="AY297" s="208" t="s">
        <v>139</v>
      </c>
      <c r="BK297" s="210">
        <f>SUM(BK298:BK331)</f>
        <v>0</v>
      </c>
    </row>
    <row r="298" s="2" customFormat="1" ht="16.5" customHeight="1">
      <c r="A298" s="39"/>
      <c r="B298" s="40"/>
      <c r="C298" s="213" t="s">
        <v>495</v>
      </c>
      <c r="D298" s="213" t="s">
        <v>142</v>
      </c>
      <c r="E298" s="214" t="s">
        <v>496</v>
      </c>
      <c r="F298" s="215" t="s">
        <v>497</v>
      </c>
      <c r="G298" s="216" t="s">
        <v>227</v>
      </c>
      <c r="H298" s="217">
        <v>8</v>
      </c>
      <c r="I298" s="218"/>
      <c r="J298" s="219">
        <f>ROUND(I298*H298,2)</f>
        <v>0</v>
      </c>
      <c r="K298" s="215" t="s">
        <v>146</v>
      </c>
      <c r="L298" s="45"/>
      <c r="M298" s="220" t="s">
        <v>19</v>
      </c>
      <c r="N298" s="221" t="s">
        <v>43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0.0050000000000000001</v>
      </c>
      <c r="T298" s="223">
        <f>S298*H298</f>
        <v>0.040000000000000001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319</v>
      </c>
      <c r="AT298" s="224" t="s">
        <v>142</v>
      </c>
      <c r="AU298" s="224" t="s">
        <v>82</v>
      </c>
      <c r="AY298" s="18" t="s">
        <v>139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80</v>
      </c>
      <c r="BK298" s="225">
        <f>ROUND(I298*H298,2)</f>
        <v>0</v>
      </c>
      <c r="BL298" s="18" t="s">
        <v>319</v>
      </c>
      <c r="BM298" s="224" t="s">
        <v>498</v>
      </c>
    </row>
    <row r="299" s="2" customFormat="1">
      <c r="A299" s="39"/>
      <c r="B299" s="40"/>
      <c r="C299" s="41"/>
      <c r="D299" s="226" t="s">
        <v>149</v>
      </c>
      <c r="E299" s="41"/>
      <c r="F299" s="227" t="s">
        <v>499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149</v>
      </c>
      <c r="AU299" s="18" t="s">
        <v>82</v>
      </c>
    </row>
    <row r="300" s="2" customFormat="1">
      <c r="A300" s="39"/>
      <c r="B300" s="40"/>
      <c r="C300" s="41"/>
      <c r="D300" s="231" t="s">
        <v>150</v>
      </c>
      <c r="E300" s="41"/>
      <c r="F300" s="232" t="s">
        <v>500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150</v>
      </c>
      <c r="AU300" s="18" t="s">
        <v>82</v>
      </c>
    </row>
    <row r="301" s="13" customFormat="1">
      <c r="A301" s="13"/>
      <c r="B301" s="233"/>
      <c r="C301" s="234"/>
      <c r="D301" s="226" t="s">
        <v>152</v>
      </c>
      <c r="E301" s="235" t="s">
        <v>19</v>
      </c>
      <c r="F301" s="236" t="s">
        <v>231</v>
      </c>
      <c r="G301" s="234"/>
      <c r="H301" s="235" t="s">
        <v>19</v>
      </c>
      <c r="I301" s="237"/>
      <c r="J301" s="234"/>
      <c r="K301" s="234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152</v>
      </c>
      <c r="AU301" s="242" t="s">
        <v>82</v>
      </c>
      <c r="AV301" s="13" t="s">
        <v>80</v>
      </c>
      <c r="AW301" s="13" t="s">
        <v>33</v>
      </c>
      <c r="AX301" s="13" t="s">
        <v>72</v>
      </c>
      <c r="AY301" s="242" t="s">
        <v>139</v>
      </c>
    </row>
    <row r="302" s="13" customFormat="1">
      <c r="A302" s="13"/>
      <c r="B302" s="233"/>
      <c r="C302" s="234"/>
      <c r="D302" s="226" t="s">
        <v>152</v>
      </c>
      <c r="E302" s="235" t="s">
        <v>19</v>
      </c>
      <c r="F302" s="236" t="s">
        <v>501</v>
      </c>
      <c r="G302" s="234"/>
      <c r="H302" s="235" t="s">
        <v>19</v>
      </c>
      <c r="I302" s="237"/>
      <c r="J302" s="234"/>
      <c r="K302" s="234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152</v>
      </c>
      <c r="AU302" s="242" t="s">
        <v>82</v>
      </c>
      <c r="AV302" s="13" t="s">
        <v>80</v>
      </c>
      <c r="AW302" s="13" t="s">
        <v>33</v>
      </c>
      <c r="AX302" s="13" t="s">
        <v>72</v>
      </c>
      <c r="AY302" s="242" t="s">
        <v>139</v>
      </c>
    </row>
    <row r="303" s="14" customFormat="1">
      <c r="A303" s="14"/>
      <c r="B303" s="243"/>
      <c r="C303" s="244"/>
      <c r="D303" s="226" t="s">
        <v>152</v>
      </c>
      <c r="E303" s="245" t="s">
        <v>19</v>
      </c>
      <c r="F303" s="246" t="s">
        <v>192</v>
      </c>
      <c r="G303" s="244"/>
      <c r="H303" s="247">
        <v>8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152</v>
      </c>
      <c r="AU303" s="253" t="s">
        <v>82</v>
      </c>
      <c r="AV303" s="14" t="s">
        <v>82</v>
      </c>
      <c r="AW303" s="14" t="s">
        <v>33</v>
      </c>
      <c r="AX303" s="14" t="s">
        <v>72</v>
      </c>
      <c r="AY303" s="253" t="s">
        <v>139</v>
      </c>
    </row>
    <row r="304" s="15" customFormat="1">
      <c r="A304" s="15"/>
      <c r="B304" s="254"/>
      <c r="C304" s="255"/>
      <c r="D304" s="226" t="s">
        <v>152</v>
      </c>
      <c r="E304" s="256" t="s">
        <v>19</v>
      </c>
      <c r="F304" s="257" t="s">
        <v>154</v>
      </c>
      <c r="G304" s="255"/>
      <c r="H304" s="258">
        <v>8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4" t="s">
        <v>152</v>
      </c>
      <c r="AU304" s="264" t="s">
        <v>82</v>
      </c>
      <c r="AV304" s="15" t="s">
        <v>155</v>
      </c>
      <c r="AW304" s="15" t="s">
        <v>33</v>
      </c>
      <c r="AX304" s="15" t="s">
        <v>80</v>
      </c>
      <c r="AY304" s="264" t="s">
        <v>139</v>
      </c>
    </row>
    <row r="305" s="2" customFormat="1" ht="16.5" customHeight="1">
      <c r="A305" s="39"/>
      <c r="B305" s="40"/>
      <c r="C305" s="213" t="s">
        <v>502</v>
      </c>
      <c r="D305" s="213" t="s">
        <v>142</v>
      </c>
      <c r="E305" s="214" t="s">
        <v>503</v>
      </c>
      <c r="F305" s="215" t="s">
        <v>504</v>
      </c>
      <c r="G305" s="216" t="s">
        <v>227</v>
      </c>
      <c r="H305" s="217">
        <v>8</v>
      </c>
      <c r="I305" s="218"/>
      <c r="J305" s="219">
        <f>ROUND(I305*H305,2)</f>
        <v>0</v>
      </c>
      <c r="K305" s="215" t="s">
        <v>146</v>
      </c>
      <c r="L305" s="45"/>
      <c r="M305" s="220" t="s">
        <v>19</v>
      </c>
      <c r="N305" s="221" t="s">
        <v>43</v>
      </c>
      <c r="O305" s="85"/>
      <c r="P305" s="222">
        <f>O305*H305</f>
        <v>0</v>
      </c>
      <c r="Q305" s="222">
        <v>0</v>
      </c>
      <c r="R305" s="222">
        <f>Q305*H305</f>
        <v>0</v>
      </c>
      <c r="S305" s="222">
        <v>0.002</v>
      </c>
      <c r="T305" s="223">
        <f>S305*H305</f>
        <v>0.016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319</v>
      </c>
      <c r="AT305" s="224" t="s">
        <v>142</v>
      </c>
      <c r="AU305" s="224" t="s">
        <v>82</v>
      </c>
      <c r="AY305" s="18" t="s">
        <v>139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8" t="s">
        <v>80</v>
      </c>
      <c r="BK305" s="225">
        <f>ROUND(I305*H305,2)</f>
        <v>0</v>
      </c>
      <c r="BL305" s="18" t="s">
        <v>319</v>
      </c>
      <c r="BM305" s="224" t="s">
        <v>505</v>
      </c>
    </row>
    <row r="306" s="2" customFormat="1">
      <c r="A306" s="39"/>
      <c r="B306" s="40"/>
      <c r="C306" s="41"/>
      <c r="D306" s="226" t="s">
        <v>149</v>
      </c>
      <c r="E306" s="41"/>
      <c r="F306" s="227" t="s">
        <v>506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149</v>
      </c>
      <c r="AU306" s="18" t="s">
        <v>82</v>
      </c>
    </row>
    <row r="307" s="2" customFormat="1">
      <c r="A307" s="39"/>
      <c r="B307" s="40"/>
      <c r="C307" s="41"/>
      <c r="D307" s="231" t="s">
        <v>150</v>
      </c>
      <c r="E307" s="41"/>
      <c r="F307" s="232" t="s">
        <v>507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150</v>
      </c>
      <c r="AU307" s="18" t="s">
        <v>82</v>
      </c>
    </row>
    <row r="308" s="13" customFormat="1">
      <c r="A308" s="13"/>
      <c r="B308" s="233"/>
      <c r="C308" s="234"/>
      <c r="D308" s="226" t="s">
        <v>152</v>
      </c>
      <c r="E308" s="235" t="s">
        <v>19</v>
      </c>
      <c r="F308" s="236" t="s">
        <v>231</v>
      </c>
      <c r="G308" s="234"/>
      <c r="H308" s="235" t="s">
        <v>19</v>
      </c>
      <c r="I308" s="237"/>
      <c r="J308" s="234"/>
      <c r="K308" s="234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152</v>
      </c>
      <c r="AU308" s="242" t="s">
        <v>82</v>
      </c>
      <c r="AV308" s="13" t="s">
        <v>80</v>
      </c>
      <c r="AW308" s="13" t="s">
        <v>33</v>
      </c>
      <c r="AX308" s="13" t="s">
        <v>72</v>
      </c>
      <c r="AY308" s="242" t="s">
        <v>139</v>
      </c>
    </row>
    <row r="309" s="13" customFormat="1">
      <c r="A309" s="13"/>
      <c r="B309" s="233"/>
      <c r="C309" s="234"/>
      <c r="D309" s="226" t="s">
        <v>152</v>
      </c>
      <c r="E309" s="235" t="s">
        <v>19</v>
      </c>
      <c r="F309" s="236" t="s">
        <v>501</v>
      </c>
      <c r="G309" s="234"/>
      <c r="H309" s="235" t="s">
        <v>19</v>
      </c>
      <c r="I309" s="237"/>
      <c r="J309" s="234"/>
      <c r="K309" s="234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152</v>
      </c>
      <c r="AU309" s="242" t="s">
        <v>82</v>
      </c>
      <c r="AV309" s="13" t="s">
        <v>80</v>
      </c>
      <c r="AW309" s="13" t="s">
        <v>33</v>
      </c>
      <c r="AX309" s="13" t="s">
        <v>72</v>
      </c>
      <c r="AY309" s="242" t="s">
        <v>139</v>
      </c>
    </row>
    <row r="310" s="14" customFormat="1">
      <c r="A310" s="14"/>
      <c r="B310" s="243"/>
      <c r="C310" s="244"/>
      <c r="D310" s="226" t="s">
        <v>152</v>
      </c>
      <c r="E310" s="245" t="s">
        <v>19</v>
      </c>
      <c r="F310" s="246" t="s">
        <v>192</v>
      </c>
      <c r="G310" s="244"/>
      <c r="H310" s="247">
        <v>8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152</v>
      </c>
      <c r="AU310" s="253" t="s">
        <v>82</v>
      </c>
      <c r="AV310" s="14" t="s">
        <v>82</v>
      </c>
      <c r="AW310" s="14" t="s">
        <v>33</v>
      </c>
      <c r="AX310" s="14" t="s">
        <v>72</v>
      </c>
      <c r="AY310" s="253" t="s">
        <v>139</v>
      </c>
    </row>
    <row r="311" s="15" customFormat="1">
      <c r="A311" s="15"/>
      <c r="B311" s="254"/>
      <c r="C311" s="255"/>
      <c r="D311" s="226" t="s">
        <v>152</v>
      </c>
      <c r="E311" s="256" t="s">
        <v>19</v>
      </c>
      <c r="F311" s="257" t="s">
        <v>154</v>
      </c>
      <c r="G311" s="255"/>
      <c r="H311" s="258">
        <v>8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4" t="s">
        <v>152</v>
      </c>
      <c r="AU311" s="264" t="s">
        <v>82</v>
      </c>
      <c r="AV311" s="15" t="s">
        <v>155</v>
      </c>
      <c r="AW311" s="15" t="s">
        <v>33</v>
      </c>
      <c r="AX311" s="15" t="s">
        <v>80</v>
      </c>
      <c r="AY311" s="264" t="s">
        <v>139</v>
      </c>
    </row>
    <row r="312" s="2" customFormat="1" ht="16.5" customHeight="1">
      <c r="A312" s="39"/>
      <c r="B312" s="40"/>
      <c r="C312" s="213" t="s">
        <v>508</v>
      </c>
      <c r="D312" s="213" t="s">
        <v>142</v>
      </c>
      <c r="E312" s="214" t="s">
        <v>509</v>
      </c>
      <c r="F312" s="215" t="s">
        <v>510</v>
      </c>
      <c r="G312" s="216" t="s">
        <v>227</v>
      </c>
      <c r="H312" s="217">
        <v>7.5</v>
      </c>
      <c r="I312" s="218"/>
      <c r="J312" s="219">
        <f>ROUND(I312*H312,2)</f>
        <v>0</v>
      </c>
      <c r="K312" s="215" t="s">
        <v>146</v>
      </c>
      <c r="L312" s="45"/>
      <c r="M312" s="220" t="s">
        <v>19</v>
      </c>
      <c r="N312" s="221" t="s">
        <v>43</v>
      </c>
      <c r="O312" s="85"/>
      <c r="P312" s="222">
        <f>O312*H312</f>
        <v>0</v>
      </c>
      <c r="Q312" s="222">
        <v>5.0000000000000002E-05</v>
      </c>
      <c r="R312" s="222">
        <f>Q312*H312</f>
        <v>0.00037500000000000001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319</v>
      </c>
      <c r="AT312" s="224" t="s">
        <v>142</v>
      </c>
      <c r="AU312" s="224" t="s">
        <v>82</v>
      </c>
      <c r="AY312" s="18" t="s">
        <v>139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80</v>
      </c>
      <c r="BK312" s="225">
        <f>ROUND(I312*H312,2)</f>
        <v>0</v>
      </c>
      <c r="BL312" s="18" t="s">
        <v>319</v>
      </c>
      <c r="BM312" s="224" t="s">
        <v>511</v>
      </c>
    </row>
    <row r="313" s="2" customFormat="1">
      <c r="A313" s="39"/>
      <c r="B313" s="40"/>
      <c r="C313" s="41"/>
      <c r="D313" s="226" t="s">
        <v>149</v>
      </c>
      <c r="E313" s="41"/>
      <c r="F313" s="227" t="s">
        <v>512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149</v>
      </c>
      <c r="AU313" s="18" t="s">
        <v>82</v>
      </c>
    </row>
    <row r="314" s="2" customFormat="1">
      <c r="A314" s="39"/>
      <c r="B314" s="40"/>
      <c r="C314" s="41"/>
      <c r="D314" s="231" t="s">
        <v>150</v>
      </c>
      <c r="E314" s="41"/>
      <c r="F314" s="232" t="s">
        <v>513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150</v>
      </c>
      <c r="AU314" s="18" t="s">
        <v>82</v>
      </c>
    </row>
    <row r="315" s="13" customFormat="1">
      <c r="A315" s="13"/>
      <c r="B315" s="233"/>
      <c r="C315" s="234"/>
      <c r="D315" s="226" t="s">
        <v>152</v>
      </c>
      <c r="E315" s="235" t="s">
        <v>19</v>
      </c>
      <c r="F315" s="236" t="s">
        <v>231</v>
      </c>
      <c r="G315" s="234"/>
      <c r="H315" s="235" t="s">
        <v>19</v>
      </c>
      <c r="I315" s="237"/>
      <c r="J315" s="234"/>
      <c r="K315" s="234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152</v>
      </c>
      <c r="AU315" s="242" t="s">
        <v>82</v>
      </c>
      <c r="AV315" s="13" t="s">
        <v>80</v>
      </c>
      <c r="AW315" s="13" t="s">
        <v>33</v>
      </c>
      <c r="AX315" s="13" t="s">
        <v>72</v>
      </c>
      <c r="AY315" s="242" t="s">
        <v>139</v>
      </c>
    </row>
    <row r="316" s="14" customFormat="1">
      <c r="A316" s="14"/>
      <c r="B316" s="243"/>
      <c r="C316" s="244"/>
      <c r="D316" s="226" t="s">
        <v>152</v>
      </c>
      <c r="E316" s="245" t="s">
        <v>19</v>
      </c>
      <c r="F316" s="246" t="s">
        <v>514</v>
      </c>
      <c r="G316" s="244"/>
      <c r="H316" s="247">
        <v>7.5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152</v>
      </c>
      <c r="AU316" s="253" t="s">
        <v>82</v>
      </c>
      <c r="AV316" s="14" t="s">
        <v>82</v>
      </c>
      <c r="AW316" s="14" t="s">
        <v>33</v>
      </c>
      <c r="AX316" s="14" t="s">
        <v>72</v>
      </c>
      <c r="AY316" s="253" t="s">
        <v>139</v>
      </c>
    </row>
    <row r="317" s="15" customFormat="1">
      <c r="A317" s="15"/>
      <c r="B317" s="254"/>
      <c r="C317" s="255"/>
      <c r="D317" s="226" t="s">
        <v>152</v>
      </c>
      <c r="E317" s="256" t="s">
        <v>19</v>
      </c>
      <c r="F317" s="257" t="s">
        <v>154</v>
      </c>
      <c r="G317" s="255"/>
      <c r="H317" s="258">
        <v>7.5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4" t="s">
        <v>152</v>
      </c>
      <c r="AU317" s="264" t="s">
        <v>82</v>
      </c>
      <c r="AV317" s="15" t="s">
        <v>155</v>
      </c>
      <c r="AW317" s="15" t="s">
        <v>33</v>
      </c>
      <c r="AX317" s="15" t="s">
        <v>80</v>
      </c>
      <c r="AY317" s="264" t="s">
        <v>139</v>
      </c>
    </row>
    <row r="318" s="2" customFormat="1" ht="21.75" customHeight="1">
      <c r="A318" s="39"/>
      <c r="B318" s="40"/>
      <c r="C318" s="270" t="s">
        <v>515</v>
      </c>
      <c r="D318" s="270" t="s">
        <v>516</v>
      </c>
      <c r="E318" s="271" t="s">
        <v>517</v>
      </c>
      <c r="F318" s="272" t="s">
        <v>518</v>
      </c>
      <c r="G318" s="273" t="s">
        <v>227</v>
      </c>
      <c r="H318" s="274">
        <v>8.25</v>
      </c>
      <c r="I318" s="275"/>
      <c r="J318" s="276">
        <f>ROUND(I318*H318,2)</f>
        <v>0</v>
      </c>
      <c r="K318" s="272" t="s">
        <v>19</v>
      </c>
      <c r="L318" s="277"/>
      <c r="M318" s="278" t="s">
        <v>19</v>
      </c>
      <c r="N318" s="279" t="s">
        <v>43</v>
      </c>
      <c r="O318" s="85"/>
      <c r="P318" s="222">
        <f>O318*H318</f>
        <v>0</v>
      </c>
      <c r="Q318" s="222">
        <v>0.02</v>
      </c>
      <c r="R318" s="222">
        <f>Q318*H318</f>
        <v>0.16500000000000001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427</v>
      </c>
      <c r="AT318" s="224" t="s">
        <v>516</v>
      </c>
      <c r="AU318" s="224" t="s">
        <v>82</v>
      </c>
      <c r="AY318" s="18" t="s">
        <v>139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80</v>
      </c>
      <c r="BK318" s="225">
        <f>ROUND(I318*H318,2)</f>
        <v>0</v>
      </c>
      <c r="BL318" s="18" t="s">
        <v>319</v>
      </c>
      <c r="BM318" s="224" t="s">
        <v>519</v>
      </c>
    </row>
    <row r="319" s="2" customFormat="1">
      <c r="A319" s="39"/>
      <c r="B319" s="40"/>
      <c r="C319" s="41"/>
      <c r="D319" s="226" t="s">
        <v>149</v>
      </c>
      <c r="E319" s="41"/>
      <c r="F319" s="227" t="s">
        <v>518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149</v>
      </c>
      <c r="AU319" s="18" t="s">
        <v>82</v>
      </c>
    </row>
    <row r="320" s="13" customFormat="1">
      <c r="A320" s="13"/>
      <c r="B320" s="233"/>
      <c r="C320" s="234"/>
      <c r="D320" s="226" t="s">
        <v>152</v>
      </c>
      <c r="E320" s="235" t="s">
        <v>19</v>
      </c>
      <c r="F320" s="236" t="s">
        <v>231</v>
      </c>
      <c r="G320" s="234"/>
      <c r="H320" s="235" t="s">
        <v>19</v>
      </c>
      <c r="I320" s="237"/>
      <c r="J320" s="234"/>
      <c r="K320" s="234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152</v>
      </c>
      <c r="AU320" s="242" t="s">
        <v>82</v>
      </c>
      <c r="AV320" s="13" t="s">
        <v>80</v>
      </c>
      <c r="AW320" s="13" t="s">
        <v>33</v>
      </c>
      <c r="AX320" s="13" t="s">
        <v>72</v>
      </c>
      <c r="AY320" s="242" t="s">
        <v>139</v>
      </c>
    </row>
    <row r="321" s="13" customFormat="1">
      <c r="A321" s="13"/>
      <c r="B321" s="233"/>
      <c r="C321" s="234"/>
      <c r="D321" s="226" t="s">
        <v>152</v>
      </c>
      <c r="E321" s="235" t="s">
        <v>19</v>
      </c>
      <c r="F321" s="236" t="s">
        <v>520</v>
      </c>
      <c r="G321" s="234"/>
      <c r="H321" s="235" t="s">
        <v>19</v>
      </c>
      <c r="I321" s="237"/>
      <c r="J321" s="234"/>
      <c r="K321" s="234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152</v>
      </c>
      <c r="AU321" s="242" t="s">
        <v>82</v>
      </c>
      <c r="AV321" s="13" t="s">
        <v>80</v>
      </c>
      <c r="AW321" s="13" t="s">
        <v>33</v>
      </c>
      <c r="AX321" s="13" t="s">
        <v>72</v>
      </c>
      <c r="AY321" s="242" t="s">
        <v>139</v>
      </c>
    </row>
    <row r="322" s="14" customFormat="1">
      <c r="A322" s="14"/>
      <c r="B322" s="243"/>
      <c r="C322" s="244"/>
      <c r="D322" s="226" t="s">
        <v>152</v>
      </c>
      <c r="E322" s="245" t="s">
        <v>19</v>
      </c>
      <c r="F322" s="246" t="s">
        <v>521</v>
      </c>
      <c r="G322" s="244"/>
      <c r="H322" s="247">
        <v>8.25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152</v>
      </c>
      <c r="AU322" s="253" t="s">
        <v>82</v>
      </c>
      <c r="AV322" s="14" t="s">
        <v>82</v>
      </c>
      <c r="AW322" s="14" t="s">
        <v>33</v>
      </c>
      <c r="AX322" s="14" t="s">
        <v>72</v>
      </c>
      <c r="AY322" s="253" t="s">
        <v>139</v>
      </c>
    </row>
    <row r="323" s="15" customFormat="1">
      <c r="A323" s="15"/>
      <c r="B323" s="254"/>
      <c r="C323" s="255"/>
      <c r="D323" s="226" t="s">
        <v>152</v>
      </c>
      <c r="E323" s="256" t="s">
        <v>19</v>
      </c>
      <c r="F323" s="257" t="s">
        <v>154</v>
      </c>
      <c r="G323" s="255"/>
      <c r="H323" s="258">
        <v>8.25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152</v>
      </c>
      <c r="AU323" s="264" t="s">
        <v>82</v>
      </c>
      <c r="AV323" s="15" t="s">
        <v>155</v>
      </c>
      <c r="AW323" s="15" t="s">
        <v>33</v>
      </c>
      <c r="AX323" s="15" t="s">
        <v>80</v>
      </c>
      <c r="AY323" s="264" t="s">
        <v>139</v>
      </c>
    </row>
    <row r="324" s="2" customFormat="1" ht="16.5" customHeight="1">
      <c r="A324" s="39"/>
      <c r="B324" s="40"/>
      <c r="C324" s="213" t="s">
        <v>522</v>
      </c>
      <c r="D324" s="213" t="s">
        <v>142</v>
      </c>
      <c r="E324" s="214" t="s">
        <v>523</v>
      </c>
      <c r="F324" s="215" t="s">
        <v>524</v>
      </c>
      <c r="G324" s="216" t="s">
        <v>317</v>
      </c>
      <c r="H324" s="217">
        <v>1</v>
      </c>
      <c r="I324" s="218"/>
      <c r="J324" s="219">
        <f>ROUND(I324*H324,2)</f>
        <v>0</v>
      </c>
      <c r="K324" s="215" t="s">
        <v>19</v>
      </c>
      <c r="L324" s="45"/>
      <c r="M324" s="220" t="s">
        <v>19</v>
      </c>
      <c r="N324" s="221" t="s">
        <v>43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319</v>
      </c>
      <c r="AT324" s="224" t="s">
        <v>142</v>
      </c>
      <c r="AU324" s="224" t="s">
        <v>82</v>
      </c>
      <c r="AY324" s="18" t="s">
        <v>139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80</v>
      </c>
      <c r="BK324" s="225">
        <f>ROUND(I324*H324,2)</f>
        <v>0</v>
      </c>
      <c r="BL324" s="18" t="s">
        <v>319</v>
      </c>
      <c r="BM324" s="224" t="s">
        <v>525</v>
      </c>
    </row>
    <row r="325" s="2" customFormat="1">
      <c r="A325" s="39"/>
      <c r="B325" s="40"/>
      <c r="C325" s="41"/>
      <c r="D325" s="226" t="s">
        <v>149</v>
      </c>
      <c r="E325" s="41"/>
      <c r="F325" s="227" t="s">
        <v>524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149</v>
      </c>
      <c r="AU325" s="18" t="s">
        <v>82</v>
      </c>
    </row>
    <row r="326" s="13" customFormat="1">
      <c r="A326" s="13"/>
      <c r="B326" s="233"/>
      <c r="C326" s="234"/>
      <c r="D326" s="226" t="s">
        <v>152</v>
      </c>
      <c r="E326" s="235" t="s">
        <v>19</v>
      </c>
      <c r="F326" s="236" t="s">
        <v>526</v>
      </c>
      <c r="G326" s="234"/>
      <c r="H326" s="235" t="s">
        <v>19</v>
      </c>
      <c r="I326" s="237"/>
      <c r="J326" s="234"/>
      <c r="K326" s="234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152</v>
      </c>
      <c r="AU326" s="242" t="s">
        <v>82</v>
      </c>
      <c r="AV326" s="13" t="s">
        <v>80</v>
      </c>
      <c r="AW326" s="13" t="s">
        <v>33</v>
      </c>
      <c r="AX326" s="13" t="s">
        <v>72</v>
      </c>
      <c r="AY326" s="242" t="s">
        <v>139</v>
      </c>
    </row>
    <row r="327" s="14" customFormat="1">
      <c r="A327" s="14"/>
      <c r="B327" s="243"/>
      <c r="C327" s="244"/>
      <c r="D327" s="226" t="s">
        <v>152</v>
      </c>
      <c r="E327" s="245" t="s">
        <v>19</v>
      </c>
      <c r="F327" s="246" t="s">
        <v>527</v>
      </c>
      <c r="G327" s="244"/>
      <c r="H327" s="247">
        <v>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152</v>
      </c>
      <c r="AU327" s="253" t="s">
        <v>82</v>
      </c>
      <c r="AV327" s="14" t="s">
        <v>82</v>
      </c>
      <c r="AW327" s="14" t="s">
        <v>33</v>
      </c>
      <c r="AX327" s="14" t="s">
        <v>72</v>
      </c>
      <c r="AY327" s="253" t="s">
        <v>139</v>
      </c>
    </row>
    <row r="328" s="15" customFormat="1">
      <c r="A328" s="15"/>
      <c r="B328" s="254"/>
      <c r="C328" s="255"/>
      <c r="D328" s="226" t="s">
        <v>152</v>
      </c>
      <c r="E328" s="256" t="s">
        <v>19</v>
      </c>
      <c r="F328" s="257" t="s">
        <v>154</v>
      </c>
      <c r="G328" s="255"/>
      <c r="H328" s="258">
        <v>1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152</v>
      </c>
      <c r="AU328" s="264" t="s">
        <v>82</v>
      </c>
      <c r="AV328" s="15" t="s">
        <v>155</v>
      </c>
      <c r="AW328" s="15" t="s">
        <v>33</v>
      </c>
      <c r="AX328" s="15" t="s">
        <v>80</v>
      </c>
      <c r="AY328" s="264" t="s">
        <v>139</v>
      </c>
    </row>
    <row r="329" s="2" customFormat="1" ht="16.5" customHeight="1">
      <c r="A329" s="39"/>
      <c r="B329" s="40"/>
      <c r="C329" s="213" t="s">
        <v>528</v>
      </c>
      <c r="D329" s="213" t="s">
        <v>142</v>
      </c>
      <c r="E329" s="214" t="s">
        <v>529</v>
      </c>
      <c r="F329" s="215" t="s">
        <v>530</v>
      </c>
      <c r="G329" s="216" t="s">
        <v>394</v>
      </c>
      <c r="H329" s="269"/>
      <c r="I329" s="218"/>
      <c r="J329" s="219">
        <f>ROUND(I329*H329,2)</f>
        <v>0</v>
      </c>
      <c r="K329" s="215" t="s">
        <v>146</v>
      </c>
      <c r="L329" s="45"/>
      <c r="M329" s="220" t="s">
        <v>19</v>
      </c>
      <c r="N329" s="221" t="s">
        <v>43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319</v>
      </c>
      <c r="AT329" s="224" t="s">
        <v>142</v>
      </c>
      <c r="AU329" s="224" t="s">
        <v>82</v>
      </c>
      <c r="AY329" s="18" t="s">
        <v>139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80</v>
      </c>
      <c r="BK329" s="225">
        <f>ROUND(I329*H329,2)</f>
        <v>0</v>
      </c>
      <c r="BL329" s="18" t="s">
        <v>319</v>
      </c>
      <c r="BM329" s="224" t="s">
        <v>531</v>
      </c>
    </row>
    <row r="330" s="2" customFormat="1">
      <c r="A330" s="39"/>
      <c r="B330" s="40"/>
      <c r="C330" s="41"/>
      <c r="D330" s="226" t="s">
        <v>149</v>
      </c>
      <c r="E330" s="41"/>
      <c r="F330" s="227" t="s">
        <v>532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149</v>
      </c>
      <c r="AU330" s="18" t="s">
        <v>82</v>
      </c>
    </row>
    <row r="331" s="2" customFormat="1">
      <c r="A331" s="39"/>
      <c r="B331" s="40"/>
      <c r="C331" s="41"/>
      <c r="D331" s="231" t="s">
        <v>150</v>
      </c>
      <c r="E331" s="41"/>
      <c r="F331" s="232" t="s">
        <v>533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150</v>
      </c>
      <c r="AU331" s="18" t="s">
        <v>82</v>
      </c>
    </row>
    <row r="332" s="12" customFormat="1" ht="22.8" customHeight="1">
      <c r="A332" s="12"/>
      <c r="B332" s="197"/>
      <c r="C332" s="198"/>
      <c r="D332" s="199" t="s">
        <v>71</v>
      </c>
      <c r="E332" s="211" t="s">
        <v>534</v>
      </c>
      <c r="F332" s="211" t="s">
        <v>535</v>
      </c>
      <c r="G332" s="198"/>
      <c r="H332" s="198"/>
      <c r="I332" s="201"/>
      <c r="J332" s="212">
        <f>BK332</f>
        <v>0</v>
      </c>
      <c r="K332" s="198"/>
      <c r="L332" s="203"/>
      <c r="M332" s="204"/>
      <c r="N332" s="205"/>
      <c r="O332" s="205"/>
      <c r="P332" s="206">
        <f>SUM(P333:P426)</f>
        <v>0</v>
      </c>
      <c r="Q332" s="205"/>
      <c r="R332" s="206">
        <f>SUM(R333:R426)</f>
        <v>0.050026240000000007</v>
      </c>
      <c r="S332" s="205"/>
      <c r="T332" s="207">
        <f>SUM(T333:T426)</f>
        <v>0.017514000000000002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8" t="s">
        <v>82</v>
      </c>
      <c r="AT332" s="209" t="s">
        <v>71</v>
      </c>
      <c r="AU332" s="209" t="s">
        <v>80</v>
      </c>
      <c r="AY332" s="208" t="s">
        <v>139</v>
      </c>
      <c r="BK332" s="210">
        <f>SUM(BK333:BK426)</f>
        <v>0</v>
      </c>
    </row>
    <row r="333" s="2" customFormat="1" ht="16.5" customHeight="1">
      <c r="A333" s="39"/>
      <c r="B333" s="40"/>
      <c r="C333" s="213" t="s">
        <v>536</v>
      </c>
      <c r="D333" s="213" t="s">
        <v>142</v>
      </c>
      <c r="E333" s="214" t="s">
        <v>537</v>
      </c>
      <c r="F333" s="215" t="s">
        <v>538</v>
      </c>
      <c r="G333" s="216" t="s">
        <v>227</v>
      </c>
      <c r="H333" s="217">
        <v>5.5</v>
      </c>
      <c r="I333" s="218"/>
      <c r="J333" s="219">
        <f>ROUND(I333*H333,2)</f>
        <v>0</v>
      </c>
      <c r="K333" s="215" t="s">
        <v>146</v>
      </c>
      <c r="L333" s="45"/>
      <c r="M333" s="220" t="s">
        <v>19</v>
      </c>
      <c r="N333" s="221" t="s">
        <v>43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319</v>
      </c>
      <c r="AT333" s="224" t="s">
        <v>142</v>
      </c>
      <c r="AU333" s="224" t="s">
        <v>82</v>
      </c>
      <c r="AY333" s="18" t="s">
        <v>139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80</v>
      </c>
      <c r="BK333" s="225">
        <f>ROUND(I333*H333,2)</f>
        <v>0</v>
      </c>
      <c r="BL333" s="18" t="s">
        <v>319</v>
      </c>
      <c r="BM333" s="224" t="s">
        <v>539</v>
      </c>
    </row>
    <row r="334" s="2" customFormat="1">
      <c r="A334" s="39"/>
      <c r="B334" s="40"/>
      <c r="C334" s="41"/>
      <c r="D334" s="226" t="s">
        <v>149</v>
      </c>
      <c r="E334" s="41"/>
      <c r="F334" s="227" t="s">
        <v>540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149</v>
      </c>
      <c r="AU334" s="18" t="s">
        <v>82</v>
      </c>
    </row>
    <row r="335" s="2" customFormat="1">
      <c r="A335" s="39"/>
      <c r="B335" s="40"/>
      <c r="C335" s="41"/>
      <c r="D335" s="231" t="s">
        <v>150</v>
      </c>
      <c r="E335" s="41"/>
      <c r="F335" s="232" t="s">
        <v>541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150</v>
      </c>
      <c r="AU335" s="18" t="s">
        <v>82</v>
      </c>
    </row>
    <row r="336" s="13" customFormat="1">
      <c r="A336" s="13"/>
      <c r="B336" s="233"/>
      <c r="C336" s="234"/>
      <c r="D336" s="226" t="s">
        <v>152</v>
      </c>
      <c r="E336" s="235" t="s">
        <v>19</v>
      </c>
      <c r="F336" s="236" t="s">
        <v>231</v>
      </c>
      <c r="G336" s="234"/>
      <c r="H336" s="235" t="s">
        <v>19</v>
      </c>
      <c r="I336" s="237"/>
      <c r="J336" s="234"/>
      <c r="K336" s="234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152</v>
      </c>
      <c r="AU336" s="242" t="s">
        <v>82</v>
      </c>
      <c r="AV336" s="13" t="s">
        <v>80</v>
      </c>
      <c r="AW336" s="13" t="s">
        <v>33</v>
      </c>
      <c r="AX336" s="13" t="s">
        <v>72</v>
      </c>
      <c r="AY336" s="242" t="s">
        <v>139</v>
      </c>
    </row>
    <row r="337" s="13" customFormat="1">
      <c r="A337" s="13"/>
      <c r="B337" s="233"/>
      <c r="C337" s="234"/>
      <c r="D337" s="226" t="s">
        <v>152</v>
      </c>
      <c r="E337" s="235" t="s">
        <v>19</v>
      </c>
      <c r="F337" s="236" t="s">
        <v>284</v>
      </c>
      <c r="G337" s="234"/>
      <c r="H337" s="235" t="s">
        <v>19</v>
      </c>
      <c r="I337" s="237"/>
      <c r="J337" s="234"/>
      <c r="K337" s="234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152</v>
      </c>
      <c r="AU337" s="242" t="s">
        <v>82</v>
      </c>
      <c r="AV337" s="13" t="s">
        <v>80</v>
      </c>
      <c r="AW337" s="13" t="s">
        <v>33</v>
      </c>
      <c r="AX337" s="13" t="s">
        <v>72</v>
      </c>
      <c r="AY337" s="242" t="s">
        <v>139</v>
      </c>
    </row>
    <row r="338" s="14" customFormat="1">
      <c r="A338" s="14"/>
      <c r="B338" s="243"/>
      <c r="C338" s="244"/>
      <c r="D338" s="226" t="s">
        <v>152</v>
      </c>
      <c r="E338" s="245" t="s">
        <v>19</v>
      </c>
      <c r="F338" s="246" t="s">
        <v>285</v>
      </c>
      <c r="G338" s="244"/>
      <c r="H338" s="247">
        <v>5.5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152</v>
      </c>
      <c r="AU338" s="253" t="s">
        <v>82</v>
      </c>
      <c r="AV338" s="14" t="s">
        <v>82</v>
      </c>
      <c r="AW338" s="14" t="s">
        <v>33</v>
      </c>
      <c r="AX338" s="14" t="s">
        <v>72</v>
      </c>
      <c r="AY338" s="253" t="s">
        <v>139</v>
      </c>
    </row>
    <row r="339" s="15" customFormat="1">
      <c r="A339" s="15"/>
      <c r="B339" s="254"/>
      <c r="C339" s="255"/>
      <c r="D339" s="226" t="s">
        <v>152</v>
      </c>
      <c r="E339" s="256" t="s">
        <v>19</v>
      </c>
      <c r="F339" s="257" t="s">
        <v>154</v>
      </c>
      <c r="G339" s="255"/>
      <c r="H339" s="258">
        <v>5.5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4" t="s">
        <v>152</v>
      </c>
      <c r="AU339" s="264" t="s">
        <v>82</v>
      </c>
      <c r="AV339" s="15" t="s">
        <v>155</v>
      </c>
      <c r="AW339" s="15" t="s">
        <v>33</v>
      </c>
      <c r="AX339" s="15" t="s">
        <v>80</v>
      </c>
      <c r="AY339" s="264" t="s">
        <v>139</v>
      </c>
    </row>
    <row r="340" s="2" customFormat="1" ht="16.5" customHeight="1">
      <c r="A340" s="39"/>
      <c r="B340" s="40"/>
      <c r="C340" s="213" t="s">
        <v>542</v>
      </c>
      <c r="D340" s="213" t="s">
        <v>142</v>
      </c>
      <c r="E340" s="214" t="s">
        <v>543</v>
      </c>
      <c r="F340" s="215" t="s">
        <v>544</v>
      </c>
      <c r="G340" s="216" t="s">
        <v>227</v>
      </c>
      <c r="H340" s="217">
        <v>5.5</v>
      </c>
      <c r="I340" s="218"/>
      <c r="J340" s="219">
        <f>ROUND(I340*H340,2)</f>
        <v>0</v>
      </c>
      <c r="K340" s="215" t="s">
        <v>146</v>
      </c>
      <c r="L340" s="45"/>
      <c r="M340" s="220" t="s">
        <v>19</v>
      </c>
      <c r="N340" s="221" t="s">
        <v>43</v>
      </c>
      <c r="O340" s="85"/>
      <c r="P340" s="222">
        <f>O340*H340</f>
        <v>0</v>
      </c>
      <c r="Q340" s="222">
        <v>3.0000000000000001E-05</v>
      </c>
      <c r="R340" s="222">
        <f>Q340*H340</f>
        <v>0.000165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319</v>
      </c>
      <c r="AT340" s="224" t="s">
        <v>142</v>
      </c>
      <c r="AU340" s="224" t="s">
        <v>82</v>
      </c>
      <c r="AY340" s="18" t="s">
        <v>139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80</v>
      </c>
      <c r="BK340" s="225">
        <f>ROUND(I340*H340,2)</f>
        <v>0</v>
      </c>
      <c r="BL340" s="18" t="s">
        <v>319</v>
      </c>
      <c r="BM340" s="224" t="s">
        <v>545</v>
      </c>
    </row>
    <row r="341" s="2" customFormat="1">
      <c r="A341" s="39"/>
      <c r="B341" s="40"/>
      <c r="C341" s="41"/>
      <c r="D341" s="226" t="s">
        <v>149</v>
      </c>
      <c r="E341" s="41"/>
      <c r="F341" s="227" t="s">
        <v>546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149</v>
      </c>
      <c r="AU341" s="18" t="s">
        <v>82</v>
      </c>
    </row>
    <row r="342" s="2" customFormat="1">
      <c r="A342" s="39"/>
      <c r="B342" s="40"/>
      <c r="C342" s="41"/>
      <c r="D342" s="231" t="s">
        <v>150</v>
      </c>
      <c r="E342" s="41"/>
      <c r="F342" s="232" t="s">
        <v>547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150</v>
      </c>
      <c r="AU342" s="18" t="s">
        <v>82</v>
      </c>
    </row>
    <row r="343" s="13" customFormat="1">
      <c r="A343" s="13"/>
      <c r="B343" s="233"/>
      <c r="C343" s="234"/>
      <c r="D343" s="226" t="s">
        <v>152</v>
      </c>
      <c r="E343" s="235" t="s">
        <v>19</v>
      </c>
      <c r="F343" s="236" t="s">
        <v>231</v>
      </c>
      <c r="G343" s="234"/>
      <c r="H343" s="235" t="s">
        <v>19</v>
      </c>
      <c r="I343" s="237"/>
      <c r="J343" s="234"/>
      <c r="K343" s="234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152</v>
      </c>
      <c r="AU343" s="242" t="s">
        <v>82</v>
      </c>
      <c r="AV343" s="13" t="s">
        <v>80</v>
      </c>
      <c r="AW343" s="13" t="s">
        <v>33</v>
      </c>
      <c r="AX343" s="13" t="s">
        <v>72</v>
      </c>
      <c r="AY343" s="242" t="s">
        <v>139</v>
      </c>
    </row>
    <row r="344" s="13" customFormat="1">
      <c r="A344" s="13"/>
      <c r="B344" s="233"/>
      <c r="C344" s="234"/>
      <c r="D344" s="226" t="s">
        <v>152</v>
      </c>
      <c r="E344" s="235" t="s">
        <v>19</v>
      </c>
      <c r="F344" s="236" t="s">
        <v>548</v>
      </c>
      <c r="G344" s="234"/>
      <c r="H344" s="235" t="s">
        <v>19</v>
      </c>
      <c r="I344" s="237"/>
      <c r="J344" s="234"/>
      <c r="K344" s="234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152</v>
      </c>
      <c r="AU344" s="242" t="s">
        <v>82</v>
      </c>
      <c r="AV344" s="13" t="s">
        <v>80</v>
      </c>
      <c r="AW344" s="13" t="s">
        <v>33</v>
      </c>
      <c r="AX344" s="13" t="s">
        <v>72</v>
      </c>
      <c r="AY344" s="242" t="s">
        <v>139</v>
      </c>
    </row>
    <row r="345" s="13" customFormat="1">
      <c r="A345" s="13"/>
      <c r="B345" s="233"/>
      <c r="C345" s="234"/>
      <c r="D345" s="226" t="s">
        <v>152</v>
      </c>
      <c r="E345" s="235" t="s">
        <v>19</v>
      </c>
      <c r="F345" s="236" t="s">
        <v>284</v>
      </c>
      <c r="G345" s="234"/>
      <c r="H345" s="235" t="s">
        <v>19</v>
      </c>
      <c r="I345" s="237"/>
      <c r="J345" s="234"/>
      <c r="K345" s="234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152</v>
      </c>
      <c r="AU345" s="242" t="s">
        <v>82</v>
      </c>
      <c r="AV345" s="13" t="s">
        <v>80</v>
      </c>
      <c r="AW345" s="13" t="s">
        <v>33</v>
      </c>
      <c r="AX345" s="13" t="s">
        <v>72</v>
      </c>
      <c r="AY345" s="242" t="s">
        <v>139</v>
      </c>
    </row>
    <row r="346" s="14" customFormat="1">
      <c r="A346" s="14"/>
      <c r="B346" s="243"/>
      <c r="C346" s="244"/>
      <c r="D346" s="226" t="s">
        <v>152</v>
      </c>
      <c r="E346" s="245" t="s">
        <v>19</v>
      </c>
      <c r="F346" s="246" t="s">
        <v>285</v>
      </c>
      <c r="G346" s="244"/>
      <c r="H346" s="247">
        <v>5.5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152</v>
      </c>
      <c r="AU346" s="253" t="s">
        <v>82</v>
      </c>
      <c r="AV346" s="14" t="s">
        <v>82</v>
      </c>
      <c r="AW346" s="14" t="s">
        <v>33</v>
      </c>
      <c r="AX346" s="14" t="s">
        <v>72</v>
      </c>
      <c r="AY346" s="253" t="s">
        <v>139</v>
      </c>
    </row>
    <row r="347" s="15" customFormat="1">
      <c r="A347" s="15"/>
      <c r="B347" s="254"/>
      <c r="C347" s="255"/>
      <c r="D347" s="226" t="s">
        <v>152</v>
      </c>
      <c r="E347" s="256" t="s">
        <v>19</v>
      </c>
      <c r="F347" s="257" t="s">
        <v>154</v>
      </c>
      <c r="G347" s="255"/>
      <c r="H347" s="258">
        <v>5.5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4" t="s">
        <v>152</v>
      </c>
      <c r="AU347" s="264" t="s">
        <v>82</v>
      </c>
      <c r="AV347" s="15" t="s">
        <v>155</v>
      </c>
      <c r="AW347" s="15" t="s">
        <v>33</v>
      </c>
      <c r="AX347" s="15" t="s">
        <v>80</v>
      </c>
      <c r="AY347" s="264" t="s">
        <v>139</v>
      </c>
    </row>
    <row r="348" s="2" customFormat="1" ht="16.5" customHeight="1">
      <c r="A348" s="39"/>
      <c r="B348" s="40"/>
      <c r="C348" s="213" t="s">
        <v>549</v>
      </c>
      <c r="D348" s="213" t="s">
        <v>142</v>
      </c>
      <c r="E348" s="214" t="s">
        <v>550</v>
      </c>
      <c r="F348" s="215" t="s">
        <v>544</v>
      </c>
      <c r="G348" s="216" t="s">
        <v>227</v>
      </c>
      <c r="H348" s="217">
        <v>5.5</v>
      </c>
      <c r="I348" s="218"/>
      <c r="J348" s="219">
        <f>ROUND(I348*H348,2)</f>
        <v>0</v>
      </c>
      <c r="K348" s="215" t="s">
        <v>146</v>
      </c>
      <c r="L348" s="45"/>
      <c r="M348" s="220" t="s">
        <v>19</v>
      </c>
      <c r="N348" s="221" t="s">
        <v>43</v>
      </c>
      <c r="O348" s="85"/>
      <c r="P348" s="222">
        <f>O348*H348</f>
        <v>0</v>
      </c>
      <c r="Q348" s="222">
        <v>3.0000000000000001E-05</v>
      </c>
      <c r="R348" s="222">
        <f>Q348*H348</f>
        <v>0.000165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319</v>
      </c>
      <c r="AT348" s="224" t="s">
        <v>142</v>
      </c>
      <c r="AU348" s="224" t="s">
        <v>82</v>
      </c>
      <c r="AY348" s="18" t="s">
        <v>139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80</v>
      </c>
      <c r="BK348" s="225">
        <f>ROUND(I348*H348,2)</f>
        <v>0</v>
      </c>
      <c r="BL348" s="18" t="s">
        <v>319</v>
      </c>
      <c r="BM348" s="224" t="s">
        <v>551</v>
      </c>
    </row>
    <row r="349" s="2" customFormat="1">
      <c r="A349" s="39"/>
      <c r="B349" s="40"/>
      <c r="C349" s="41"/>
      <c r="D349" s="226" t="s">
        <v>149</v>
      </c>
      <c r="E349" s="41"/>
      <c r="F349" s="227" t="s">
        <v>546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149</v>
      </c>
      <c r="AU349" s="18" t="s">
        <v>82</v>
      </c>
    </row>
    <row r="350" s="2" customFormat="1">
      <c r="A350" s="39"/>
      <c r="B350" s="40"/>
      <c r="C350" s="41"/>
      <c r="D350" s="231" t="s">
        <v>150</v>
      </c>
      <c r="E350" s="41"/>
      <c r="F350" s="232" t="s">
        <v>552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150</v>
      </c>
      <c r="AU350" s="18" t="s">
        <v>82</v>
      </c>
    </row>
    <row r="351" s="13" customFormat="1">
      <c r="A351" s="13"/>
      <c r="B351" s="233"/>
      <c r="C351" s="234"/>
      <c r="D351" s="226" t="s">
        <v>152</v>
      </c>
      <c r="E351" s="235" t="s">
        <v>19</v>
      </c>
      <c r="F351" s="236" t="s">
        <v>231</v>
      </c>
      <c r="G351" s="234"/>
      <c r="H351" s="235" t="s">
        <v>19</v>
      </c>
      <c r="I351" s="237"/>
      <c r="J351" s="234"/>
      <c r="K351" s="234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152</v>
      </c>
      <c r="AU351" s="242" t="s">
        <v>82</v>
      </c>
      <c r="AV351" s="13" t="s">
        <v>80</v>
      </c>
      <c r="AW351" s="13" t="s">
        <v>33</v>
      </c>
      <c r="AX351" s="13" t="s">
        <v>72</v>
      </c>
      <c r="AY351" s="242" t="s">
        <v>139</v>
      </c>
    </row>
    <row r="352" s="13" customFormat="1">
      <c r="A352" s="13"/>
      <c r="B352" s="233"/>
      <c r="C352" s="234"/>
      <c r="D352" s="226" t="s">
        <v>152</v>
      </c>
      <c r="E352" s="235" t="s">
        <v>19</v>
      </c>
      <c r="F352" s="236" t="s">
        <v>553</v>
      </c>
      <c r="G352" s="234"/>
      <c r="H352" s="235" t="s">
        <v>19</v>
      </c>
      <c r="I352" s="237"/>
      <c r="J352" s="234"/>
      <c r="K352" s="234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152</v>
      </c>
      <c r="AU352" s="242" t="s">
        <v>82</v>
      </c>
      <c r="AV352" s="13" t="s">
        <v>80</v>
      </c>
      <c r="AW352" s="13" t="s">
        <v>33</v>
      </c>
      <c r="AX352" s="13" t="s">
        <v>72</v>
      </c>
      <c r="AY352" s="242" t="s">
        <v>139</v>
      </c>
    </row>
    <row r="353" s="13" customFormat="1">
      <c r="A353" s="13"/>
      <c r="B353" s="233"/>
      <c r="C353" s="234"/>
      <c r="D353" s="226" t="s">
        <v>152</v>
      </c>
      <c r="E353" s="235" t="s">
        <v>19</v>
      </c>
      <c r="F353" s="236" t="s">
        <v>284</v>
      </c>
      <c r="G353" s="234"/>
      <c r="H353" s="235" t="s">
        <v>19</v>
      </c>
      <c r="I353" s="237"/>
      <c r="J353" s="234"/>
      <c r="K353" s="234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152</v>
      </c>
      <c r="AU353" s="242" t="s">
        <v>82</v>
      </c>
      <c r="AV353" s="13" t="s">
        <v>80</v>
      </c>
      <c r="AW353" s="13" t="s">
        <v>33</v>
      </c>
      <c r="AX353" s="13" t="s">
        <v>72</v>
      </c>
      <c r="AY353" s="242" t="s">
        <v>139</v>
      </c>
    </row>
    <row r="354" s="14" customFormat="1">
      <c r="A354" s="14"/>
      <c r="B354" s="243"/>
      <c r="C354" s="244"/>
      <c r="D354" s="226" t="s">
        <v>152</v>
      </c>
      <c r="E354" s="245" t="s">
        <v>19</v>
      </c>
      <c r="F354" s="246" t="s">
        <v>285</v>
      </c>
      <c r="G354" s="244"/>
      <c r="H354" s="247">
        <v>5.5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152</v>
      </c>
      <c r="AU354" s="253" t="s">
        <v>82</v>
      </c>
      <c r="AV354" s="14" t="s">
        <v>82</v>
      </c>
      <c r="AW354" s="14" t="s">
        <v>33</v>
      </c>
      <c r="AX354" s="14" t="s">
        <v>72</v>
      </c>
      <c r="AY354" s="253" t="s">
        <v>139</v>
      </c>
    </row>
    <row r="355" s="15" customFormat="1">
      <c r="A355" s="15"/>
      <c r="B355" s="254"/>
      <c r="C355" s="255"/>
      <c r="D355" s="226" t="s">
        <v>152</v>
      </c>
      <c r="E355" s="256" t="s">
        <v>19</v>
      </c>
      <c r="F355" s="257" t="s">
        <v>154</v>
      </c>
      <c r="G355" s="255"/>
      <c r="H355" s="258">
        <v>5.5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4" t="s">
        <v>152</v>
      </c>
      <c r="AU355" s="264" t="s">
        <v>82</v>
      </c>
      <c r="AV355" s="15" t="s">
        <v>155</v>
      </c>
      <c r="AW355" s="15" t="s">
        <v>33</v>
      </c>
      <c r="AX355" s="15" t="s">
        <v>80</v>
      </c>
      <c r="AY355" s="264" t="s">
        <v>139</v>
      </c>
    </row>
    <row r="356" s="2" customFormat="1" ht="21.75" customHeight="1">
      <c r="A356" s="39"/>
      <c r="B356" s="40"/>
      <c r="C356" s="213" t="s">
        <v>554</v>
      </c>
      <c r="D356" s="213" t="s">
        <v>142</v>
      </c>
      <c r="E356" s="214" t="s">
        <v>555</v>
      </c>
      <c r="F356" s="215" t="s">
        <v>556</v>
      </c>
      <c r="G356" s="216" t="s">
        <v>227</v>
      </c>
      <c r="H356" s="217">
        <v>5.5</v>
      </c>
      <c r="I356" s="218"/>
      <c r="J356" s="219">
        <f>ROUND(I356*H356,2)</f>
        <v>0</v>
      </c>
      <c r="K356" s="215" t="s">
        <v>146</v>
      </c>
      <c r="L356" s="45"/>
      <c r="M356" s="220" t="s">
        <v>19</v>
      </c>
      <c r="N356" s="221" t="s">
        <v>43</v>
      </c>
      <c r="O356" s="85"/>
      <c r="P356" s="222">
        <f>O356*H356</f>
        <v>0</v>
      </c>
      <c r="Q356" s="222">
        <v>0.0044999999999999997</v>
      </c>
      <c r="R356" s="222">
        <f>Q356*H356</f>
        <v>0.024749999999999998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319</v>
      </c>
      <c r="AT356" s="224" t="s">
        <v>142</v>
      </c>
      <c r="AU356" s="224" t="s">
        <v>82</v>
      </c>
      <c r="AY356" s="18" t="s">
        <v>139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80</v>
      </c>
      <c r="BK356" s="225">
        <f>ROUND(I356*H356,2)</f>
        <v>0</v>
      </c>
      <c r="BL356" s="18" t="s">
        <v>319</v>
      </c>
      <c r="BM356" s="224" t="s">
        <v>557</v>
      </c>
    </row>
    <row r="357" s="2" customFormat="1">
      <c r="A357" s="39"/>
      <c r="B357" s="40"/>
      <c r="C357" s="41"/>
      <c r="D357" s="226" t="s">
        <v>149</v>
      </c>
      <c r="E357" s="41"/>
      <c r="F357" s="227" t="s">
        <v>558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149</v>
      </c>
      <c r="AU357" s="18" t="s">
        <v>82</v>
      </c>
    </row>
    <row r="358" s="2" customFormat="1">
      <c r="A358" s="39"/>
      <c r="B358" s="40"/>
      <c r="C358" s="41"/>
      <c r="D358" s="231" t="s">
        <v>150</v>
      </c>
      <c r="E358" s="41"/>
      <c r="F358" s="232" t="s">
        <v>559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150</v>
      </c>
      <c r="AU358" s="18" t="s">
        <v>82</v>
      </c>
    </row>
    <row r="359" s="13" customFormat="1">
      <c r="A359" s="13"/>
      <c r="B359" s="233"/>
      <c r="C359" s="234"/>
      <c r="D359" s="226" t="s">
        <v>152</v>
      </c>
      <c r="E359" s="235" t="s">
        <v>19</v>
      </c>
      <c r="F359" s="236" t="s">
        <v>560</v>
      </c>
      <c r="G359" s="234"/>
      <c r="H359" s="235" t="s">
        <v>19</v>
      </c>
      <c r="I359" s="237"/>
      <c r="J359" s="234"/>
      <c r="K359" s="234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152</v>
      </c>
      <c r="AU359" s="242" t="s">
        <v>82</v>
      </c>
      <c r="AV359" s="13" t="s">
        <v>80</v>
      </c>
      <c r="AW359" s="13" t="s">
        <v>33</v>
      </c>
      <c r="AX359" s="13" t="s">
        <v>72</v>
      </c>
      <c r="AY359" s="242" t="s">
        <v>139</v>
      </c>
    </row>
    <row r="360" s="13" customFormat="1">
      <c r="A360" s="13"/>
      <c r="B360" s="233"/>
      <c r="C360" s="234"/>
      <c r="D360" s="226" t="s">
        <v>152</v>
      </c>
      <c r="E360" s="235" t="s">
        <v>19</v>
      </c>
      <c r="F360" s="236" t="s">
        <v>231</v>
      </c>
      <c r="G360" s="234"/>
      <c r="H360" s="235" t="s">
        <v>19</v>
      </c>
      <c r="I360" s="237"/>
      <c r="J360" s="234"/>
      <c r="K360" s="234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152</v>
      </c>
      <c r="AU360" s="242" t="s">
        <v>82</v>
      </c>
      <c r="AV360" s="13" t="s">
        <v>80</v>
      </c>
      <c r="AW360" s="13" t="s">
        <v>33</v>
      </c>
      <c r="AX360" s="13" t="s">
        <v>72</v>
      </c>
      <c r="AY360" s="242" t="s">
        <v>139</v>
      </c>
    </row>
    <row r="361" s="13" customFormat="1">
      <c r="A361" s="13"/>
      <c r="B361" s="233"/>
      <c r="C361" s="234"/>
      <c r="D361" s="226" t="s">
        <v>152</v>
      </c>
      <c r="E361" s="235" t="s">
        <v>19</v>
      </c>
      <c r="F361" s="236" t="s">
        <v>284</v>
      </c>
      <c r="G361" s="234"/>
      <c r="H361" s="235" t="s">
        <v>19</v>
      </c>
      <c r="I361" s="237"/>
      <c r="J361" s="234"/>
      <c r="K361" s="234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152</v>
      </c>
      <c r="AU361" s="242" t="s">
        <v>82</v>
      </c>
      <c r="AV361" s="13" t="s">
        <v>80</v>
      </c>
      <c r="AW361" s="13" t="s">
        <v>33</v>
      </c>
      <c r="AX361" s="13" t="s">
        <v>72</v>
      </c>
      <c r="AY361" s="242" t="s">
        <v>139</v>
      </c>
    </row>
    <row r="362" s="14" customFormat="1">
      <c r="A362" s="14"/>
      <c r="B362" s="243"/>
      <c r="C362" s="244"/>
      <c r="D362" s="226" t="s">
        <v>152</v>
      </c>
      <c r="E362" s="245" t="s">
        <v>19</v>
      </c>
      <c r="F362" s="246" t="s">
        <v>285</v>
      </c>
      <c r="G362" s="244"/>
      <c r="H362" s="247">
        <v>5.5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152</v>
      </c>
      <c r="AU362" s="253" t="s">
        <v>82</v>
      </c>
      <c r="AV362" s="14" t="s">
        <v>82</v>
      </c>
      <c r="AW362" s="14" t="s">
        <v>33</v>
      </c>
      <c r="AX362" s="14" t="s">
        <v>72</v>
      </c>
      <c r="AY362" s="253" t="s">
        <v>139</v>
      </c>
    </row>
    <row r="363" s="15" customFormat="1">
      <c r="A363" s="15"/>
      <c r="B363" s="254"/>
      <c r="C363" s="255"/>
      <c r="D363" s="226" t="s">
        <v>152</v>
      </c>
      <c r="E363" s="256" t="s">
        <v>19</v>
      </c>
      <c r="F363" s="257" t="s">
        <v>154</v>
      </c>
      <c r="G363" s="255"/>
      <c r="H363" s="258">
        <v>5.5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4" t="s">
        <v>152</v>
      </c>
      <c r="AU363" s="264" t="s">
        <v>82</v>
      </c>
      <c r="AV363" s="15" t="s">
        <v>155</v>
      </c>
      <c r="AW363" s="15" t="s">
        <v>33</v>
      </c>
      <c r="AX363" s="15" t="s">
        <v>80</v>
      </c>
      <c r="AY363" s="264" t="s">
        <v>139</v>
      </c>
    </row>
    <row r="364" s="2" customFormat="1" ht="16.5" customHeight="1">
      <c r="A364" s="39"/>
      <c r="B364" s="40"/>
      <c r="C364" s="213" t="s">
        <v>561</v>
      </c>
      <c r="D364" s="213" t="s">
        <v>142</v>
      </c>
      <c r="E364" s="214" t="s">
        <v>562</v>
      </c>
      <c r="F364" s="215" t="s">
        <v>563</v>
      </c>
      <c r="G364" s="216" t="s">
        <v>227</v>
      </c>
      <c r="H364" s="217">
        <v>5.5</v>
      </c>
      <c r="I364" s="218"/>
      <c r="J364" s="219">
        <f>ROUND(I364*H364,2)</f>
        <v>0</v>
      </c>
      <c r="K364" s="215" t="s">
        <v>146</v>
      </c>
      <c r="L364" s="45"/>
      <c r="M364" s="220" t="s">
        <v>19</v>
      </c>
      <c r="N364" s="221" t="s">
        <v>43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0.0030000000000000001</v>
      </c>
      <c r="T364" s="223">
        <f>S364*H364</f>
        <v>0.016500000000000001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319</v>
      </c>
      <c r="AT364" s="224" t="s">
        <v>142</v>
      </c>
      <c r="AU364" s="224" t="s">
        <v>82</v>
      </c>
      <c r="AY364" s="18" t="s">
        <v>139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80</v>
      </c>
      <c r="BK364" s="225">
        <f>ROUND(I364*H364,2)</f>
        <v>0</v>
      </c>
      <c r="BL364" s="18" t="s">
        <v>319</v>
      </c>
      <c r="BM364" s="224" t="s">
        <v>564</v>
      </c>
    </row>
    <row r="365" s="2" customFormat="1">
      <c r="A365" s="39"/>
      <c r="B365" s="40"/>
      <c r="C365" s="41"/>
      <c r="D365" s="226" t="s">
        <v>149</v>
      </c>
      <c r="E365" s="41"/>
      <c r="F365" s="227" t="s">
        <v>565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149</v>
      </c>
      <c r="AU365" s="18" t="s">
        <v>82</v>
      </c>
    </row>
    <row r="366" s="2" customFormat="1">
      <c r="A366" s="39"/>
      <c r="B366" s="40"/>
      <c r="C366" s="41"/>
      <c r="D366" s="231" t="s">
        <v>150</v>
      </c>
      <c r="E366" s="41"/>
      <c r="F366" s="232" t="s">
        <v>566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150</v>
      </c>
      <c r="AU366" s="18" t="s">
        <v>82</v>
      </c>
    </row>
    <row r="367" s="13" customFormat="1">
      <c r="A367" s="13"/>
      <c r="B367" s="233"/>
      <c r="C367" s="234"/>
      <c r="D367" s="226" t="s">
        <v>152</v>
      </c>
      <c r="E367" s="235" t="s">
        <v>19</v>
      </c>
      <c r="F367" s="236" t="s">
        <v>231</v>
      </c>
      <c r="G367" s="234"/>
      <c r="H367" s="235" t="s">
        <v>19</v>
      </c>
      <c r="I367" s="237"/>
      <c r="J367" s="234"/>
      <c r="K367" s="234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152</v>
      </c>
      <c r="AU367" s="242" t="s">
        <v>82</v>
      </c>
      <c r="AV367" s="13" t="s">
        <v>80</v>
      </c>
      <c r="AW367" s="13" t="s">
        <v>33</v>
      </c>
      <c r="AX367" s="13" t="s">
        <v>72</v>
      </c>
      <c r="AY367" s="242" t="s">
        <v>139</v>
      </c>
    </row>
    <row r="368" s="14" customFormat="1">
      <c r="A368" s="14"/>
      <c r="B368" s="243"/>
      <c r="C368" s="244"/>
      <c r="D368" s="226" t="s">
        <v>152</v>
      </c>
      <c r="E368" s="245" t="s">
        <v>19</v>
      </c>
      <c r="F368" s="246" t="s">
        <v>285</v>
      </c>
      <c r="G368" s="244"/>
      <c r="H368" s="247">
        <v>5.5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152</v>
      </c>
      <c r="AU368" s="253" t="s">
        <v>82</v>
      </c>
      <c r="AV368" s="14" t="s">
        <v>82</v>
      </c>
      <c r="AW368" s="14" t="s">
        <v>33</v>
      </c>
      <c r="AX368" s="14" t="s">
        <v>72</v>
      </c>
      <c r="AY368" s="253" t="s">
        <v>139</v>
      </c>
    </row>
    <row r="369" s="15" customFormat="1">
      <c r="A369" s="15"/>
      <c r="B369" s="254"/>
      <c r="C369" s="255"/>
      <c r="D369" s="226" t="s">
        <v>152</v>
      </c>
      <c r="E369" s="256" t="s">
        <v>19</v>
      </c>
      <c r="F369" s="257" t="s">
        <v>154</v>
      </c>
      <c r="G369" s="255"/>
      <c r="H369" s="258">
        <v>5.5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4" t="s">
        <v>152</v>
      </c>
      <c r="AU369" s="264" t="s">
        <v>82</v>
      </c>
      <c r="AV369" s="15" t="s">
        <v>155</v>
      </c>
      <c r="AW369" s="15" t="s">
        <v>33</v>
      </c>
      <c r="AX369" s="15" t="s">
        <v>80</v>
      </c>
      <c r="AY369" s="264" t="s">
        <v>139</v>
      </c>
    </row>
    <row r="370" s="2" customFormat="1" ht="16.5" customHeight="1">
      <c r="A370" s="39"/>
      <c r="B370" s="40"/>
      <c r="C370" s="213" t="s">
        <v>567</v>
      </c>
      <c r="D370" s="213" t="s">
        <v>142</v>
      </c>
      <c r="E370" s="214" t="s">
        <v>568</v>
      </c>
      <c r="F370" s="215" t="s">
        <v>569</v>
      </c>
      <c r="G370" s="216" t="s">
        <v>227</v>
      </c>
      <c r="H370" s="217">
        <v>5.742</v>
      </c>
      <c r="I370" s="218"/>
      <c r="J370" s="219">
        <f>ROUND(I370*H370,2)</f>
        <v>0</v>
      </c>
      <c r="K370" s="215" t="s">
        <v>146</v>
      </c>
      <c r="L370" s="45"/>
      <c r="M370" s="220" t="s">
        <v>19</v>
      </c>
      <c r="N370" s="221" t="s">
        <v>43</v>
      </c>
      <c r="O370" s="85"/>
      <c r="P370" s="222">
        <f>O370*H370</f>
        <v>0</v>
      </c>
      <c r="Q370" s="222">
        <v>0.00040000000000000002</v>
      </c>
      <c r="R370" s="222">
        <f>Q370*H370</f>
        <v>0.0022968000000000003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319</v>
      </c>
      <c r="AT370" s="224" t="s">
        <v>142</v>
      </c>
      <c r="AU370" s="224" t="s">
        <v>82</v>
      </c>
      <c r="AY370" s="18" t="s">
        <v>139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80</v>
      </c>
      <c r="BK370" s="225">
        <f>ROUND(I370*H370,2)</f>
        <v>0</v>
      </c>
      <c r="BL370" s="18" t="s">
        <v>319</v>
      </c>
      <c r="BM370" s="224" t="s">
        <v>570</v>
      </c>
    </row>
    <row r="371" s="2" customFormat="1">
      <c r="A371" s="39"/>
      <c r="B371" s="40"/>
      <c r="C371" s="41"/>
      <c r="D371" s="226" t="s">
        <v>149</v>
      </c>
      <c r="E371" s="41"/>
      <c r="F371" s="227" t="s">
        <v>571</v>
      </c>
      <c r="G371" s="41"/>
      <c r="H371" s="41"/>
      <c r="I371" s="228"/>
      <c r="J371" s="41"/>
      <c r="K371" s="41"/>
      <c r="L371" s="45"/>
      <c r="M371" s="229"/>
      <c r="N371" s="230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149</v>
      </c>
      <c r="AU371" s="18" t="s">
        <v>82</v>
      </c>
    </row>
    <row r="372" s="2" customFormat="1">
      <c r="A372" s="39"/>
      <c r="B372" s="40"/>
      <c r="C372" s="41"/>
      <c r="D372" s="231" t="s">
        <v>150</v>
      </c>
      <c r="E372" s="41"/>
      <c r="F372" s="232" t="s">
        <v>572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150</v>
      </c>
      <c r="AU372" s="18" t="s">
        <v>82</v>
      </c>
    </row>
    <row r="373" s="13" customFormat="1">
      <c r="A373" s="13"/>
      <c r="B373" s="233"/>
      <c r="C373" s="234"/>
      <c r="D373" s="226" t="s">
        <v>152</v>
      </c>
      <c r="E373" s="235" t="s">
        <v>19</v>
      </c>
      <c r="F373" s="236" t="s">
        <v>231</v>
      </c>
      <c r="G373" s="234"/>
      <c r="H373" s="235" t="s">
        <v>19</v>
      </c>
      <c r="I373" s="237"/>
      <c r="J373" s="234"/>
      <c r="K373" s="234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152</v>
      </c>
      <c r="AU373" s="242" t="s">
        <v>82</v>
      </c>
      <c r="AV373" s="13" t="s">
        <v>80</v>
      </c>
      <c r="AW373" s="13" t="s">
        <v>33</v>
      </c>
      <c r="AX373" s="13" t="s">
        <v>72</v>
      </c>
      <c r="AY373" s="242" t="s">
        <v>139</v>
      </c>
    </row>
    <row r="374" s="13" customFormat="1">
      <c r="A374" s="13"/>
      <c r="B374" s="233"/>
      <c r="C374" s="234"/>
      <c r="D374" s="226" t="s">
        <v>152</v>
      </c>
      <c r="E374" s="235" t="s">
        <v>19</v>
      </c>
      <c r="F374" s="236" t="s">
        <v>284</v>
      </c>
      <c r="G374" s="234"/>
      <c r="H374" s="235" t="s">
        <v>19</v>
      </c>
      <c r="I374" s="237"/>
      <c r="J374" s="234"/>
      <c r="K374" s="234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152</v>
      </c>
      <c r="AU374" s="242" t="s">
        <v>82</v>
      </c>
      <c r="AV374" s="13" t="s">
        <v>80</v>
      </c>
      <c r="AW374" s="13" t="s">
        <v>33</v>
      </c>
      <c r="AX374" s="13" t="s">
        <v>72</v>
      </c>
      <c r="AY374" s="242" t="s">
        <v>139</v>
      </c>
    </row>
    <row r="375" s="14" customFormat="1">
      <c r="A375" s="14"/>
      <c r="B375" s="243"/>
      <c r="C375" s="244"/>
      <c r="D375" s="226" t="s">
        <v>152</v>
      </c>
      <c r="E375" s="245" t="s">
        <v>19</v>
      </c>
      <c r="F375" s="246" t="s">
        <v>285</v>
      </c>
      <c r="G375" s="244"/>
      <c r="H375" s="247">
        <v>5.5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152</v>
      </c>
      <c r="AU375" s="253" t="s">
        <v>82</v>
      </c>
      <c r="AV375" s="14" t="s">
        <v>82</v>
      </c>
      <c r="AW375" s="14" t="s">
        <v>33</v>
      </c>
      <c r="AX375" s="14" t="s">
        <v>72</v>
      </c>
      <c r="AY375" s="253" t="s">
        <v>139</v>
      </c>
    </row>
    <row r="376" s="14" customFormat="1">
      <c r="A376" s="14"/>
      <c r="B376" s="243"/>
      <c r="C376" s="244"/>
      <c r="D376" s="226" t="s">
        <v>152</v>
      </c>
      <c r="E376" s="245" t="s">
        <v>19</v>
      </c>
      <c r="F376" s="246" t="s">
        <v>573</v>
      </c>
      <c r="G376" s="244"/>
      <c r="H376" s="247">
        <v>0.24199999999999999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152</v>
      </c>
      <c r="AU376" s="253" t="s">
        <v>82</v>
      </c>
      <c r="AV376" s="14" t="s">
        <v>82</v>
      </c>
      <c r="AW376" s="14" t="s">
        <v>33</v>
      </c>
      <c r="AX376" s="14" t="s">
        <v>72</v>
      </c>
      <c r="AY376" s="253" t="s">
        <v>139</v>
      </c>
    </row>
    <row r="377" s="15" customFormat="1">
      <c r="A377" s="15"/>
      <c r="B377" s="254"/>
      <c r="C377" s="255"/>
      <c r="D377" s="226" t="s">
        <v>152</v>
      </c>
      <c r="E377" s="256" t="s">
        <v>19</v>
      </c>
      <c r="F377" s="257" t="s">
        <v>154</v>
      </c>
      <c r="G377" s="255"/>
      <c r="H377" s="258">
        <v>5.742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4" t="s">
        <v>152</v>
      </c>
      <c r="AU377" s="264" t="s">
        <v>82</v>
      </c>
      <c r="AV377" s="15" t="s">
        <v>155</v>
      </c>
      <c r="AW377" s="15" t="s">
        <v>33</v>
      </c>
      <c r="AX377" s="15" t="s">
        <v>80</v>
      </c>
      <c r="AY377" s="264" t="s">
        <v>139</v>
      </c>
    </row>
    <row r="378" s="2" customFormat="1" ht="24.15" customHeight="1">
      <c r="A378" s="39"/>
      <c r="B378" s="40"/>
      <c r="C378" s="270" t="s">
        <v>574</v>
      </c>
      <c r="D378" s="270" t="s">
        <v>516</v>
      </c>
      <c r="E378" s="271" t="s">
        <v>575</v>
      </c>
      <c r="F378" s="272" t="s">
        <v>576</v>
      </c>
      <c r="G378" s="273" t="s">
        <v>227</v>
      </c>
      <c r="H378" s="274">
        <v>6.3159999999999998</v>
      </c>
      <c r="I378" s="275"/>
      <c r="J378" s="276">
        <f>ROUND(I378*H378,2)</f>
        <v>0</v>
      </c>
      <c r="K378" s="272" t="s">
        <v>146</v>
      </c>
      <c r="L378" s="277"/>
      <c r="M378" s="278" t="s">
        <v>19</v>
      </c>
      <c r="N378" s="279" t="s">
        <v>43</v>
      </c>
      <c r="O378" s="85"/>
      <c r="P378" s="222">
        <f>O378*H378</f>
        <v>0</v>
      </c>
      <c r="Q378" s="222">
        <v>0.0032000000000000002</v>
      </c>
      <c r="R378" s="222">
        <f>Q378*H378</f>
        <v>0.020211200000000002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427</v>
      </c>
      <c r="AT378" s="224" t="s">
        <v>516</v>
      </c>
      <c r="AU378" s="224" t="s">
        <v>82</v>
      </c>
      <c r="AY378" s="18" t="s">
        <v>139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80</v>
      </c>
      <c r="BK378" s="225">
        <f>ROUND(I378*H378,2)</f>
        <v>0</v>
      </c>
      <c r="BL378" s="18" t="s">
        <v>319</v>
      </c>
      <c r="BM378" s="224" t="s">
        <v>577</v>
      </c>
    </row>
    <row r="379" s="2" customFormat="1">
      <c r="A379" s="39"/>
      <c r="B379" s="40"/>
      <c r="C379" s="41"/>
      <c r="D379" s="226" t="s">
        <v>149</v>
      </c>
      <c r="E379" s="41"/>
      <c r="F379" s="227" t="s">
        <v>576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149</v>
      </c>
      <c r="AU379" s="18" t="s">
        <v>82</v>
      </c>
    </row>
    <row r="380" s="14" customFormat="1">
      <c r="A380" s="14"/>
      <c r="B380" s="243"/>
      <c r="C380" s="244"/>
      <c r="D380" s="226" t="s">
        <v>152</v>
      </c>
      <c r="E380" s="245" t="s">
        <v>19</v>
      </c>
      <c r="F380" s="246" t="s">
        <v>578</v>
      </c>
      <c r="G380" s="244"/>
      <c r="H380" s="247">
        <v>6.3159999999999998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152</v>
      </c>
      <c r="AU380" s="253" t="s">
        <v>82</v>
      </c>
      <c r="AV380" s="14" t="s">
        <v>82</v>
      </c>
      <c r="AW380" s="14" t="s">
        <v>33</v>
      </c>
      <c r="AX380" s="14" t="s">
        <v>72</v>
      </c>
      <c r="AY380" s="253" t="s">
        <v>139</v>
      </c>
    </row>
    <row r="381" s="15" customFormat="1">
      <c r="A381" s="15"/>
      <c r="B381" s="254"/>
      <c r="C381" s="255"/>
      <c r="D381" s="226" t="s">
        <v>152</v>
      </c>
      <c r="E381" s="256" t="s">
        <v>19</v>
      </c>
      <c r="F381" s="257" t="s">
        <v>154</v>
      </c>
      <c r="G381" s="255"/>
      <c r="H381" s="258">
        <v>6.3159999999999998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152</v>
      </c>
      <c r="AU381" s="264" t="s">
        <v>82</v>
      </c>
      <c r="AV381" s="15" t="s">
        <v>155</v>
      </c>
      <c r="AW381" s="15" t="s">
        <v>33</v>
      </c>
      <c r="AX381" s="15" t="s">
        <v>80</v>
      </c>
      <c r="AY381" s="264" t="s">
        <v>139</v>
      </c>
    </row>
    <row r="382" s="2" customFormat="1" ht="16.5" customHeight="1">
      <c r="A382" s="39"/>
      <c r="B382" s="40"/>
      <c r="C382" s="213" t="s">
        <v>579</v>
      </c>
      <c r="D382" s="213" t="s">
        <v>142</v>
      </c>
      <c r="E382" s="214" t="s">
        <v>580</v>
      </c>
      <c r="F382" s="215" t="s">
        <v>581</v>
      </c>
      <c r="G382" s="216" t="s">
        <v>272</v>
      </c>
      <c r="H382" s="217">
        <v>3.3799999999999999</v>
      </c>
      <c r="I382" s="218"/>
      <c r="J382" s="219">
        <f>ROUND(I382*H382,2)</f>
        <v>0</v>
      </c>
      <c r="K382" s="215" t="s">
        <v>146</v>
      </c>
      <c r="L382" s="45"/>
      <c r="M382" s="220" t="s">
        <v>19</v>
      </c>
      <c r="N382" s="221" t="s">
        <v>43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0.00029999999999999997</v>
      </c>
      <c r="T382" s="223">
        <f>S382*H382</f>
        <v>0.0010139999999999999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319</v>
      </c>
      <c r="AT382" s="224" t="s">
        <v>142</v>
      </c>
      <c r="AU382" s="224" t="s">
        <v>82</v>
      </c>
      <c r="AY382" s="18" t="s">
        <v>139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80</v>
      </c>
      <c r="BK382" s="225">
        <f>ROUND(I382*H382,2)</f>
        <v>0</v>
      </c>
      <c r="BL382" s="18" t="s">
        <v>319</v>
      </c>
      <c r="BM382" s="224" t="s">
        <v>582</v>
      </c>
    </row>
    <row r="383" s="2" customFormat="1">
      <c r="A383" s="39"/>
      <c r="B383" s="40"/>
      <c r="C383" s="41"/>
      <c r="D383" s="226" t="s">
        <v>149</v>
      </c>
      <c r="E383" s="41"/>
      <c r="F383" s="227" t="s">
        <v>583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149</v>
      </c>
      <c r="AU383" s="18" t="s">
        <v>82</v>
      </c>
    </row>
    <row r="384" s="2" customFormat="1">
      <c r="A384" s="39"/>
      <c r="B384" s="40"/>
      <c r="C384" s="41"/>
      <c r="D384" s="231" t="s">
        <v>150</v>
      </c>
      <c r="E384" s="41"/>
      <c r="F384" s="232" t="s">
        <v>584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150</v>
      </c>
      <c r="AU384" s="18" t="s">
        <v>82</v>
      </c>
    </row>
    <row r="385" s="13" customFormat="1">
      <c r="A385" s="13"/>
      <c r="B385" s="233"/>
      <c r="C385" s="234"/>
      <c r="D385" s="226" t="s">
        <v>152</v>
      </c>
      <c r="E385" s="235" t="s">
        <v>19</v>
      </c>
      <c r="F385" s="236" t="s">
        <v>231</v>
      </c>
      <c r="G385" s="234"/>
      <c r="H385" s="235" t="s">
        <v>19</v>
      </c>
      <c r="I385" s="237"/>
      <c r="J385" s="234"/>
      <c r="K385" s="234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152</v>
      </c>
      <c r="AU385" s="242" t="s">
        <v>82</v>
      </c>
      <c r="AV385" s="13" t="s">
        <v>80</v>
      </c>
      <c r="AW385" s="13" t="s">
        <v>33</v>
      </c>
      <c r="AX385" s="13" t="s">
        <v>72</v>
      </c>
      <c r="AY385" s="242" t="s">
        <v>139</v>
      </c>
    </row>
    <row r="386" s="14" customFormat="1">
      <c r="A386" s="14"/>
      <c r="B386" s="243"/>
      <c r="C386" s="244"/>
      <c r="D386" s="226" t="s">
        <v>152</v>
      </c>
      <c r="E386" s="245" t="s">
        <v>19</v>
      </c>
      <c r="F386" s="246" t="s">
        <v>585</v>
      </c>
      <c r="G386" s="244"/>
      <c r="H386" s="247">
        <v>3.3799999999999999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152</v>
      </c>
      <c r="AU386" s="253" t="s">
        <v>82</v>
      </c>
      <c r="AV386" s="14" t="s">
        <v>82</v>
      </c>
      <c r="AW386" s="14" t="s">
        <v>33</v>
      </c>
      <c r="AX386" s="14" t="s">
        <v>72</v>
      </c>
      <c r="AY386" s="253" t="s">
        <v>139</v>
      </c>
    </row>
    <row r="387" s="15" customFormat="1">
      <c r="A387" s="15"/>
      <c r="B387" s="254"/>
      <c r="C387" s="255"/>
      <c r="D387" s="226" t="s">
        <v>152</v>
      </c>
      <c r="E387" s="256" t="s">
        <v>19</v>
      </c>
      <c r="F387" s="257" t="s">
        <v>154</v>
      </c>
      <c r="G387" s="255"/>
      <c r="H387" s="258">
        <v>3.3799999999999999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152</v>
      </c>
      <c r="AU387" s="264" t="s">
        <v>82</v>
      </c>
      <c r="AV387" s="15" t="s">
        <v>155</v>
      </c>
      <c r="AW387" s="15" t="s">
        <v>33</v>
      </c>
      <c r="AX387" s="15" t="s">
        <v>80</v>
      </c>
      <c r="AY387" s="264" t="s">
        <v>139</v>
      </c>
    </row>
    <row r="388" s="2" customFormat="1" ht="16.5" customHeight="1">
      <c r="A388" s="39"/>
      <c r="B388" s="40"/>
      <c r="C388" s="213" t="s">
        <v>586</v>
      </c>
      <c r="D388" s="213" t="s">
        <v>142</v>
      </c>
      <c r="E388" s="214" t="s">
        <v>587</v>
      </c>
      <c r="F388" s="215" t="s">
        <v>588</v>
      </c>
      <c r="G388" s="216" t="s">
        <v>272</v>
      </c>
      <c r="H388" s="217">
        <v>3.9199999999999999</v>
      </c>
      <c r="I388" s="218"/>
      <c r="J388" s="219">
        <f>ROUND(I388*H388,2)</f>
        <v>0</v>
      </c>
      <c r="K388" s="215" t="s">
        <v>146</v>
      </c>
      <c r="L388" s="45"/>
      <c r="M388" s="220" t="s">
        <v>19</v>
      </c>
      <c r="N388" s="221" t="s">
        <v>43</v>
      </c>
      <c r="O388" s="85"/>
      <c r="P388" s="222">
        <f>O388*H388</f>
        <v>0</v>
      </c>
      <c r="Q388" s="222">
        <v>3.0000000000000001E-05</v>
      </c>
      <c r="R388" s="222">
        <f>Q388*H388</f>
        <v>0.0001176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319</v>
      </c>
      <c r="AT388" s="224" t="s">
        <v>142</v>
      </c>
      <c r="AU388" s="224" t="s">
        <v>82</v>
      </c>
      <c r="AY388" s="18" t="s">
        <v>139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80</v>
      </c>
      <c r="BK388" s="225">
        <f>ROUND(I388*H388,2)</f>
        <v>0</v>
      </c>
      <c r="BL388" s="18" t="s">
        <v>319</v>
      </c>
      <c r="BM388" s="224" t="s">
        <v>589</v>
      </c>
    </row>
    <row r="389" s="2" customFormat="1">
      <c r="A389" s="39"/>
      <c r="B389" s="40"/>
      <c r="C389" s="41"/>
      <c r="D389" s="226" t="s">
        <v>149</v>
      </c>
      <c r="E389" s="41"/>
      <c r="F389" s="227" t="s">
        <v>590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149</v>
      </c>
      <c r="AU389" s="18" t="s">
        <v>82</v>
      </c>
    </row>
    <row r="390" s="2" customFormat="1">
      <c r="A390" s="39"/>
      <c r="B390" s="40"/>
      <c r="C390" s="41"/>
      <c r="D390" s="231" t="s">
        <v>150</v>
      </c>
      <c r="E390" s="41"/>
      <c r="F390" s="232" t="s">
        <v>591</v>
      </c>
      <c r="G390" s="41"/>
      <c r="H390" s="41"/>
      <c r="I390" s="228"/>
      <c r="J390" s="41"/>
      <c r="K390" s="41"/>
      <c r="L390" s="45"/>
      <c r="M390" s="229"/>
      <c r="N390" s="230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150</v>
      </c>
      <c r="AU390" s="18" t="s">
        <v>82</v>
      </c>
    </row>
    <row r="391" s="13" customFormat="1">
      <c r="A391" s="13"/>
      <c r="B391" s="233"/>
      <c r="C391" s="234"/>
      <c r="D391" s="226" t="s">
        <v>152</v>
      </c>
      <c r="E391" s="235" t="s">
        <v>19</v>
      </c>
      <c r="F391" s="236" t="s">
        <v>231</v>
      </c>
      <c r="G391" s="234"/>
      <c r="H391" s="235" t="s">
        <v>19</v>
      </c>
      <c r="I391" s="237"/>
      <c r="J391" s="234"/>
      <c r="K391" s="234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152</v>
      </c>
      <c r="AU391" s="242" t="s">
        <v>82</v>
      </c>
      <c r="AV391" s="13" t="s">
        <v>80</v>
      </c>
      <c r="AW391" s="13" t="s">
        <v>33</v>
      </c>
      <c r="AX391" s="13" t="s">
        <v>72</v>
      </c>
      <c r="AY391" s="242" t="s">
        <v>139</v>
      </c>
    </row>
    <row r="392" s="13" customFormat="1">
      <c r="A392" s="13"/>
      <c r="B392" s="233"/>
      <c r="C392" s="234"/>
      <c r="D392" s="226" t="s">
        <v>152</v>
      </c>
      <c r="E392" s="235" t="s">
        <v>19</v>
      </c>
      <c r="F392" s="236" t="s">
        <v>284</v>
      </c>
      <c r="G392" s="234"/>
      <c r="H392" s="235" t="s">
        <v>19</v>
      </c>
      <c r="I392" s="237"/>
      <c r="J392" s="234"/>
      <c r="K392" s="234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152</v>
      </c>
      <c r="AU392" s="242" t="s">
        <v>82</v>
      </c>
      <c r="AV392" s="13" t="s">
        <v>80</v>
      </c>
      <c r="AW392" s="13" t="s">
        <v>33</v>
      </c>
      <c r="AX392" s="13" t="s">
        <v>72</v>
      </c>
      <c r="AY392" s="242" t="s">
        <v>139</v>
      </c>
    </row>
    <row r="393" s="14" customFormat="1">
      <c r="A393" s="14"/>
      <c r="B393" s="243"/>
      <c r="C393" s="244"/>
      <c r="D393" s="226" t="s">
        <v>152</v>
      </c>
      <c r="E393" s="245" t="s">
        <v>19</v>
      </c>
      <c r="F393" s="246" t="s">
        <v>592</v>
      </c>
      <c r="G393" s="244"/>
      <c r="H393" s="247">
        <v>3.9199999999999999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152</v>
      </c>
      <c r="AU393" s="253" t="s">
        <v>82</v>
      </c>
      <c r="AV393" s="14" t="s">
        <v>82</v>
      </c>
      <c r="AW393" s="14" t="s">
        <v>33</v>
      </c>
      <c r="AX393" s="14" t="s">
        <v>72</v>
      </c>
      <c r="AY393" s="253" t="s">
        <v>139</v>
      </c>
    </row>
    <row r="394" s="15" customFormat="1">
      <c r="A394" s="15"/>
      <c r="B394" s="254"/>
      <c r="C394" s="255"/>
      <c r="D394" s="226" t="s">
        <v>152</v>
      </c>
      <c r="E394" s="256" t="s">
        <v>19</v>
      </c>
      <c r="F394" s="257" t="s">
        <v>154</v>
      </c>
      <c r="G394" s="255"/>
      <c r="H394" s="258">
        <v>3.9199999999999999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4" t="s">
        <v>152</v>
      </c>
      <c r="AU394" s="264" t="s">
        <v>82</v>
      </c>
      <c r="AV394" s="15" t="s">
        <v>155</v>
      </c>
      <c r="AW394" s="15" t="s">
        <v>33</v>
      </c>
      <c r="AX394" s="15" t="s">
        <v>80</v>
      </c>
      <c r="AY394" s="264" t="s">
        <v>139</v>
      </c>
    </row>
    <row r="395" s="2" customFormat="1" ht="16.5" customHeight="1">
      <c r="A395" s="39"/>
      <c r="B395" s="40"/>
      <c r="C395" s="213" t="s">
        <v>593</v>
      </c>
      <c r="D395" s="213" t="s">
        <v>142</v>
      </c>
      <c r="E395" s="214" t="s">
        <v>594</v>
      </c>
      <c r="F395" s="215" t="s">
        <v>595</v>
      </c>
      <c r="G395" s="216" t="s">
        <v>272</v>
      </c>
      <c r="H395" s="217">
        <v>7.8399999999999999</v>
      </c>
      <c r="I395" s="218"/>
      <c r="J395" s="219">
        <f>ROUND(I395*H395,2)</f>
        <v>0</v>
      </c>
      <c r="K395" s="215" t="s">
        <v>146</v>
      </c>
      <c r="L395" s="45"/>
      <c r="M395" s="220" t="s">
        <v>19</v>
      </c>
      <c r="N395" s="221" t="s">
        <v>43</v>
      </c>
      <c r="O395" s="85"/>
      <c r="P395" s="222">
        <f>O395*H395</f>
        <v>0</v>
      </c>
      <c r="Q395" s="222">
        <v>1.0000000000000001E-05</v>
      </c>
      <c r="R395" s="222">
        <f>Q395*H395</f>
        <v>7.8400000000000008E-05</v>
      </c>
      <c r="S395" s="222">
        <v>0</v>
      </c>
      <c r="T395" s="223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319</v>
      </c>
      <c r="AT395" s="224" t="s">
        <v>142</v>
      </c>
      <c r="AU395" s="224" t="s">
        <v>82</v>
      </c>
      <c r="AY395" s="18" t="s">
        <v>139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8" t="s">
        <v>80</v>
      </c>
      <c r="BK395" s="225">
        <f>ROUND(I395*H395,2)</f>
        <v>0</v>
      </c>
      <c r="BL395" s="18" t="s">
        <v>319</v>
      </c>
      <c r="BM395" s="224" t="s">
        <v>596</v>
      </c>
    </row>
    <row r="396" s="2" customFormat="1">
      <c r="A396" s="39"/>
      <c r="B396" s="40"/>
      <c r="C396" s="41"/>
      <c r="D396" s="226" t="s">
        <v>149</v>
      </c>
      <c r="E396" s="41"/>
      <c r="F396" s="227" t="s">
        <v>597</v>
      </c>
      <c r="G396" s="41"/>
      <c r="H396" s="41"/>
      <c r="I396" s="228"/>
      <c r="J396" s="41"/>
      <c r="K396" s="41"/>
      <c r="L396" s="45"/>
      <c r="M396" s="229"/>
      <c r="N396" s="230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149</v>
      </c>
      <c r="AU396" s="18" t="s">
        <v>82</v>
      </c>
    </row>
    <row r="397" s="2" customFormat="1">
      <c r="A397" s="39"/>
      <c r="B397" s="40"/>
      <c r="C397" s="41"/>
      <c r="D397" s="231" t="s">
        <v>150</v>
      </c>
      <c r="E397" s="41"/>
      <c r="F397" s="232" t="s">
        <v>598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150</v>
      </c>
      <c r="AU397" s="18" t="s">
        <v>82</v>
      </c>
    </row>
    <row r="398" s="13" customFormat="1">
      <c r="A398" s="13"/>
      <c r="B398" s="233"/>
      <c r="C398" s="234"/>
      <c r="D398" s="226" t="s">
        <v>152</v>
      </c>
      <c r="E398" s="235" t="s">
        <v>19</v>
      </c>
      <c r="F398" s="236" t="s">
        <v>231</v>
      </c>
      <c r="G398" s="234"/>
      <c r="H398" s="235" t="s">
        <v>19</v>
      </c>
      <c r="I398" s="237"/>
      <c r="J398" s="234"/>
      <c r="K398" s="234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152</v>
      </c>
      <c r="AU398" s="242" t="s">
        <v>82</v>
      </c>
      <c r="AV398" s="13" t="s">
        <v>80</v>
      </c>
      <c r="AW398" s="13" t="s">
        <v>33</v>
      </c>
      <c r="AX398" s="13" t="s">
        <v>72</v>
      </c>
      <c r="AY398" s="242" t="s">
        <v>139</v>
      </c>
    </row>
    <row r="399" s="13" customFormat="1">
      <c r="A399" s="13"/>
      <c r="B399" s="233"/>
      <c r="C399" s="234"/>
      <c r="D399" s="226" t="s">
        <v>152</v>
      </c>
      <c r="E399" s="235" t="s">
        <v>19</v>
      </c>
      <c r="F399" s="236" t="s">
        <v>284</v>
      </c>
      <c r="G399" s="234"/>
      <c r="H399" s="235" t="s">
        <v>19</v>
      </c>
      <c r="I399" s="237"/>
      <c r="J399" s="234"/>
      <c r="K399" s="234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152</v>
      </c>
      <c r="AU399" s="242" t="s">
        <v>82</v>
      </c>
      <c r="AV399" s="13" t="s">
        <v>80</v>
      </c>
      <c r="AW399" s="13" t="s">
        <v>33</v>
      </c>
      <c r="AX399" s="13" t="s">
        <v>72</v>
      </c>
      <c r="AY399" s="242" t="s">
        <v>139</v>
      </c>
    </row>
    <row r="400" s="14" customFormat="1">
      <c r="A400" s="14"/>
      <c r="B400" s="243"/>
      <c r="C400" s="244"/>
      <c r="D400" s="226" t="s">
        <v>152</v>
      </c>
      <c r="E400" s="245" t="s">
        <v>19</v>
      </c>
      <c r="F400" s="246" t="s">
        <v>599</v>
      </c>
      <c r="G400" s="244"/>
      <c r="H400" s="247">
        <v>7.8399999999999999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152</v>
      </c>
      <c r="AU400" s="253" t="s">
        <v>82</v>
      </c>
      <c r="AV400" s="14" t="s">
        <v>82</v>
      </c>
      <c r="AW400" s="14" t="s">
        <v>33</v>
      </c>
      <c r="AX400" s="14" t="s">
        <v>72</v>
      </c>
      <c r="AY400" s="253" t="s">
        <v>139</v>
      </c>
    </row>
    <row r="401" s="15" customFormat="1">
      <c r="A401" s="15"/>
      <c r="B401" s="254"/>
      <c r="C401" s="255"/>
      <c r="D401" s="226" t="s">
        <v>152</v>
      </c>
      <c r="E401" s="256" t="s">
        <v>19</v>
      </c>
      <c r="F401" s="257" t="s">
        <v>154</v>
      </c>
      <c r="G401" s="255"/>
      <c r="H401" s="258">
        <v>7.8399999999999999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152</v>
      </c>
      <c r="AU401" s="264" t="s">
        <v>82</v>
      </c>
      <c r="AV401" s="15" t="s">
        <v>155</v>
      </c>
      <c r="AW401" s="15" t="s">
        <v>33</v>
      </c>
      <c r="AX401" s="15" t="s">
        <v>80</v>
      </c>
      <c r="AY401" s="264" t="s">
        <v>139</v>
      </c>
    </row>
    <row r="402" s="2" customFormat="1" ht="16.5" customHeight="1">
      <c r="A402" s="39"/>
      <c r="B402" s="40"/>
      <c r="C402" s="270" t="s">
        <v>600</v>
      </c>
      <c r="D402" s="270" t="s">
        <v>516</v>
      </c>
      <c r="E402" s="271" t="s">
        <v>601</v>
      </c>
      <c r="F402" s="272" t="s">
        <v>602</v>
      </c>
      <c r="G402" s="273" t="s">
        <v>272</v>
      </c>
      <c r="H402" s="274">
        <v>4.3120000000000003</v>
      </c>
      <c r="I402" s="275"/>
      <c r="J402" s="276">
        <f>ROUND(I402*H402,2)</f>
        <v>0</v>
      </c>
      <c r="K402" s="272" t="s">
        <v>146</v>
      </c>
      <c r="L402" s="277"/>
      <c r="M402" s="278" t="s">
        <v>19</v>
      </c>
      <c r="N402" s="279" t="s">
        <v>43</v>
      </c>
      <c r="O402" s="85"/>
      <c r="P402" s="222">
        <f>O402*H402</f>
        <v>0</v>
      </c>
      <c r="Q402" s="222">
        <v>0.00029999999999999997</v>
      </c>
      <c r="R402" s="222">
        <f>Q402*H402</f>
        <v>0.0012936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427</v>
      </c>
      <c r="AT402" s="224" t="s">
        <v>516</v>
      </c>
      <c r="AU402" s="224" t="s">
        <v>82</v>
      </c>
      <c r="AY402" s="18" t="s">
        <v>139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80</v>
      </c>
      <c r="BK402" s="225">
        <f>ROUND(I402*H402,2)</f>
        <v>0</v>
      </c>
      <c r="BL402" s="18" t="s">
        <v>319</v>
      </c>
      <c r="BM402" s="224" t="s">
        <v>603</v>
      </c>
    </row>
    <row r="403" s="2" customFormat="1">
      <c r="A403" s="39"/>
      <c r="B403" s="40"/>
      <c r="C403" s="41"/>
      <c r="D403" s="226" t="s">
        <v>149</v>
      </c>
      <c r="E403" s="41"/>
      <c r="F403" s="227" t="s">
        <v>602</v>
      </c>
      <c r="G403" s="41"/>
      <c r="H403" s="41"/>
      <c r="I403" s="228"/>
      <c r="J403" s="41"/>
      <c r="K403" s="41"/>
      <c r="L403" s="45"/>
      <c r="M403" s="229"/>
      <c r="N403" s="230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149</v>
      </c>
      <c r="AU403" s="18" t="s">
        <v>82</v>
      </c>
    </row>
    <row r="404" s="14" customFormat="1">
      <c r="A404" s="14"/>
      <c r="B404" s="243"/>
      <c r="C404" s="244"/>
      <c r="D404" s="226" t="s">
        <v>152</v>
      </c>
      <c r="E404" s="245" t="s">
        <v>19</v>
      </c>
      <c r="F404" s="246" t="s">
        <v>604</v>
      </c>
      <c r="G404" s="244"/>
      <c r="H404" s="247">
        <v>4.3120000000000003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152</v>
      </c>
      <c r="AU404" s="253" t="s">
        <v>82</v>
      </c>
      <c r="AV404" s="14" t="s">
        <v>82</v>
      </c>
      <c r="AW404" s="14" t="s">
        <v>33</v>
      </c>
      <c r="AX404" s="14" t="s">
        <v>72</v>
      </c>
      <c r="AY404" s="253" t="s">
        <v>139</v>
      </c>
    </row>
    <row r="405" s="15" customFormat="1">
      <c r="A405" s="15"/>
      <c r="B405" s="254"/>
      <c r="C405" s="255"/>
      <c r="D405" s="226" t="s">
        <v>152</v>
      </c>
      <c r="E405" s="256" t="s">
        <v>19</v>
      </c>
      <c r="F405" s="257" t="s">
        <v>154</v>
      </c>
      <c r="G405" s="255"/>
      <c r="H405" s="258">
        <v>4.3120000000000003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4" t="s">
        <v>152</v>
      </c>
      <c r="AU405" s="264" t="s">
        <v>82</v>
      </c>
      <c r="AV405" s="15" t="s">
        <v>155</v>
      </c>
      <c r="AW405" s="15" t="s">
        <v>33</v>
      </c>
      <c r="AX405" s="15" t="s">
        <v>80</v>
      </c>
      <c r="AY405" s="264" t="s">
        <v>139</v>
      </c>
    </row>
    <row r="406" s="2" customFormat="1" ht="16.5" customHeight="1">
      <c r="A406" s="39"/>
      <c r="B406" s="40"/>
      <c r="C406" s="270" t="s">
        <v>605</v>
      </c>
      <c r="D406" s="270" t="s">
        <v>516</v>
      </c>
      <c r="E406" s="271" t="s">
        <v>606</v>
      </c>
      <c r="F406" s="272" t="s">
        <v>607</v>
      </c>
      <c r="G406" s="273" t="s">
        <v>272</v>
      </c>
      <c r="H406" s="274">
        <v>4.3120000000000003</v>
      </c>
      <c r="I406" s="275"/>
      <c r="J406" s="276">
        <f>ROUND(I406*H406,2)</f>
        <v>0</v>
      </c>
      <c r="K406" s="272" t="s">
        <v>146</v>
      </c>
      <c r="L406" s="277"/>
      <c r="M406" s="278" t="s">
        <v>19</v>
      </c>
      <c r="N406" s="279" t="s">
        <v>43</v>
      </c>
      <c r="O406" s="85"/>
      <c r="P406" s="222">
        <f>O406*H406</f>
        <v>0</v>
      </c>
      <c r="Q406" s="222">
        <v>0.00022000000000000001</v>
      </c>
      <c r="R406" s="222">
        <f>Q406*H406</f>
        <v>0.00094864000000000005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427</v>
      </c>
      <c r="AT406" s="224" t="s">
        <v>516</v>
      </c>
      <c r="AU406" s="224" t="s">
        <v>82</v>
      </c>
      <c r="AY406" s="18" t="s">
        <v>139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8" t="s">
        <v>80</v>
      </c>
      <c r="BK406" s="225">
        <f>ROUND(I406*H406,2)</f>
        <v>0</v>
      </c>
      <c r="BL406" s="18" t="s">
        <v>319</v>
      </c>
      <c r="BM406" s="224" t="s">
        <v>608</v>
      </c>
    </row>
    <row r="407" s="2" customFormat="1">
      <c r="A407" s="39"/>
      <c r="B407" s="40"/>
      <c r="C407" s="41"/>
      <c r="D407" s="226" t="s">
        <v>149</v>
      </c>
      <c r="E407" s="41"/>
      <c r="F407" s="227" t="s">
        <v>607</v>
      </c>
      <c r="G407" s="41"/>
      <c r="H407" s="41"/>
      <c r="I407" s="228"/>
      <c r="J407" s="41"/>
      <c r="K407" s="41"/>
      <c r="L407" s="45"/>
      <c r="M407" s="229"/>
      <c r="N407" s="230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149</v>
      </c>
      <c r="AU407" s="18" t="s">
        <v>82</v>
      </c>
    </row>
    <row r="408" s="14" customFormat="1">
      <c r="A408" s="14"/>
      <c r="B408" s="243"/>
      <c r="C408" s="244"/>
      <c r="D408" s="226" t="s">
        <v>152</v>
      </c>
      <c r="E408" s="245" t="s">
        <v>19</v>
      </c>
      <c r="F408" s="246" t="s">
        <v>604</v>
      </c>
      <c r="G408" s="244"/>
      <c r="H408" s="247">
        <v>4.3120000000000003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152</v>
      </c>
      <c r="AU408" s="253" t="s">
        <v>82</v>
      </c>
      <c r="AV408" s="14" t="s">
        <v>82</v>
      </c>
      <c r="AW408" s="14" t="s">
        <v>33</v>
      </c>
      <c r="AX408" s="14" t="s">
        <v>72</v>
      </c>
      <c r="AY408" s="253" t="s">
        <v>139</v>
      </c>
    </row>
    <row r="409" s="15" customFormat="1">
      <c r="A409" s="15"/>
      <c r="B409" s="254"/>
      <c r="C409" s="255"/>
      <c r="D409" s="226" t="s">
        <v>152</v>
      </c>
      <c r="E409" s="256" t="s">
        <v>19</v>
      </c>
      <c r="F409" s="257" t="s">
        <v>154</v>
      </c>
      <c r="G409" s="255"/>
      <c r="H409" s="258">
        <v>4.3120000000000003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152</v>
      </c>
      <c r="AU409" s="264" t="s">
        <v>82</v>
      </c>
      <c r="AV409" s="15" t="s">
        <v>155</v>
      </c>
      <c r="AW409" s="15" t="s">
        <v>33</v>
      </c>
      <c r="AX409" s="15" t="s">
        <v>80</v>
      </c>
      <c r="AY409" s="264" t="s">
        <v>139</v>
      </c>
    </row>
    <row r="410" s="2" customFormat="1" ht="16.5" customHeight="1">
      <c r="A410" s="39"/>
      <c r="B410" s="40"/>
      <c r="C410" s="213" t="s">
        <v>609</v>
      </c>
      <c r="D410" s="213" t="s">
        <v>142</v>
      </c>
      <c r="E410" s="214" t="s">
        <v>610</v>
      </c>
      <c r="F410" s="215" t="s">
        <v>611</v>
      </c>
      <c r="G410" s="216" t="s">
        <v>227</v>
      </c>
      <c r="H410" s="217">
        <v>5.5</v>
      </c>
      <c r="I410" s="218"/>
      <c r="J410" s="219">
        <f>ROUND(I410*H410,2)</f>
        <v>0</v>
      </c>
      <c r="K410" s="215" t="s">
        <v>146</v>
      </c>
      <c r="L410" s="45"/>
      <c r="M410" s="220" t="s">
        <v>19</v>
      </c>
      <c r="N410" s="221" t="s">
        <v>43</v>
      </c>
      <c r="O410" s="85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319</v>
      </c>
      <c r="AT410" s="224" t="s">
        <v>142</v>
      </c>
      <c r="AU410" s="224" t="s">
        <v>82</v>
      </c>
      <c r="AY410" s="18" t="s">
        <v>139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8" t="s">
        <v>80</v>
      </c>
      <c r="BK410" s="225">
        <f>ROUND(I410*H410,2)</f>
        <v>0</v>
      </c>
      <c r="BL410" s="18" t="s">
        <v>319</v>
      </c>
      <c r="BM410" s="224" t="s">
        <v>612</v>
      </c>
    </row>
    <row r="411" s="2" customFormat="1">
      <c r="A411" s="39"/>
      <c r="B411" s="40"/>
      <c r="C411" s="41"/>
      <c r="D411" s="226" t="s">
        <v>149</v>
      </c>
      <c r="E411" s="41"/>
      <c r="F411" s="227" t="s">
        <v>613</v>
      </c>
      <c r="G411" s="41"/>
      <c r="H411" s="41"/>
      <c r="I411" s="228"/>
      <c r="J411" s="41"/>
      <c r="K411" s="41"/>
      <c r="L411" s="45"/>
      <c r="M411" s="229"/>
      <c r="N411" s="230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149</v>
      </c>
      <c r="AU411" s="18" t="s">
        <v>82</v>
      </c>
    </row>
    <row r="412" s="2" customFormat="1">
      <c r="A412" s="39"/>
      <c r="B412" s="40"/>
      <c r="C412" s="41"/>
      <c r="D412" s="231" t="s">
        <v>150</v>
      </c>
      <c r="E412" s="41"/>
      <c r="F412" s="232" t="s">
        <v>614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150</v>
      </c>
      <c r="AU412" s="18" t="s">
        <v>82</v>
      </c>
    </row>
    <row r="413" s="13" customFormat="1">
      <c r="A413" s="13"/>
      <c r="B413" s="233"/>
      <c r="C413" s="234"/>
      <c r="D413" s="226" t="s">
        <v>152</v>
      </c>
      <c r="E413" s="235" t="s">
        <v>19</v>
      </c>
      <c r="F413" s="236" t="s">
        <v>231</v>
      </c>
      <c r="G413" s="234"/>
      <c r="H413" s="235" t="s">
        <v>19</v>
      </c>
      <c r="I413" s="237"/>
      <c r="J413" s="234"/>
      <c r="K413" s="234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152</v>
      </c>
      <c r="AU413" s="242" t="s">
        <v>82</v>
      </c>
      <c r="AV413" s="13" t="s">
        <v>80</v>
      </c>
      <c r="AW413" s="13" t="s">
        <v>33</v>
      </c>
      <c r="AX413" s="13" t="s">
        <v>72</v>
      </c>
      <c r="AY413" s="242" t="s">
        <v>139</v>
      </c>
    </row>
    <row r="414" s="14" customFormat="1">
      <c r="A414" s="14"/>
      <c r="B414" s="243"/>
      <c r="C414" s="244"/>
      <c r="D414" s="226" t="s">
        <v>152</v>
      </c>
      <c r="E414" s="245" t="s">
        <v>19</v>
      </c>
      <c r="F414" s="246" t="s">
        <v>285</v>
      </c>
      <c r="G414" s="244"/>
      <c r="H414" s="247">
        <v>5.5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152</v>
      </c>
      <c r="AU414" s="253" t="s">
        <v>82</v>
      </c>
      <c r="AV414" s="14" t="s">
        <v>82</v>
      </c>
      <c r="AW414" s="14" t="s">
        <v>33</v>
      </c>
      <c r="AX414" s="14" t="s">
        <v>72</v>
      </c>
      <c r="AY414" s="253" t="s">
        <v>139</v>
      </c>
    </row>
    <row r="415" s="15" customFormat="1">
      <c r="A415" s="15"/>
      <c r="B415" s="254"/>
      <c r="C415" s="255"/>
      <c r="D415" s="226" t="s">
        <v>152</v>
      </c>
      <c r="E415" s="256" t="s">
        <v>19</v>
      </c>
      <c r="F415" s="257" t="s">
        <v>154</v>
      </c>
      <c r="G415" s="255"/>
      <c r="H415" s="258">
        <v>5.5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152</v>
      </c>
      <c r="AU415" s="264" t="s">
        <v>82</v>
      </c>
      <c r="AV415" s="15" t="s">
        <v>155</v>
      </c>
      <c r="AW415" s="15" t="s">
        <v>33</v>
      </c>
      <c r="AX415" s="15" t="s">
        <v>80</v>
      </c>
      <c r="AY415" s="264" t="s">
        <v>139</v>
      </c>
    </row>
    <row r="416" s="2" customFormat="1" ht="16.5" customHeight="1">
      <c r="A416" s="39"/>
      <c r="B416" s="40"/>
      <c r="C416" s="213" t="s">
        <v>615</v>
      </c>
      <c r="D416" s="213" t="s">
        <v>142</v>
      </c>
      <c r="E416" s="214" t="s">
        <v>616</v>
      </c>
      <c r="F416" s="215" t="s">
        <v>617</v>
      </c>
      <c r="G416" s="216" t="s">
        <v>618</v>
      </c>
      <c r="H416" s="217">
        <v>3.9199999999999999</v>
      </c>
      <c r="I416" s="218"/>
      <c r="J416" s="219">
        <f>ROUND(I416*H416,2)</f>
        <v>0</v>
      </c>
      <c r="K416" s="215" t="s">
        <v>19</v>
      </c>
      <c r="L416" s="45"/>
      <c r="M416" s="220" t="s">
        <v>19</v>
      </c>
      <c r="N416" s="221" t="s">
        <v>43</v>
      </c>
      <c r="O416" s="85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319</v>
      </c>
      <c r="AT416" s="224" t="s">
        <v>142</v>
      </c>
      <c r="AU416" s="224" t="s">
        <v>82</v>
      </c>
      <c r="AY416" s="18" t="s">
        <v>139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8" t="s">
        <v>80</v>
      </c>
      <c r="BK416" s="225">
        <f>ROUND(I416*H416,2)</f>
        <v>0</v>
      </c>
      <c r="BL416" s="18" t="s">
        <v>319</v>
      </c>
      <c r="BM416" s="224" t="s">
        <v>619</v>
      </c>
    </row>
    <row r="417" s="2" customFormat="1">
      <c r="A417" s="39"/>
      <c r="B417" s="40"/>
      <c r="C417" s="41"/>
      <c r="D417" s="226" t="s">
        <v>149</v>
      </c>
      <c r="E417" s="41"/>
      <c r="F417" s="227" t="s">
        <v>617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149</v>
      </c>
      <c r="AU417" s="18" t="s">
        <v>82</v>
      </c>
    </row>
    <row r="418" s="13" customFormat="1">
      <c r="A418" s="13"/>
      <c r="B418" s="233"/>
      <c r="C418" s="234"/>
      <c r="D418" s="226" t="s">
        <v>152</v>
      </c>
      <c r="E418" s="235" t="s">
        <v>19</v>
      </c>
      <c r="F418" s="236" t="s">
        <v>620</v>
      </c>
      <c r="G418" s="234"/>
      <c r="H418" s="235" t="s">
        <v>19</v>
      </c>
      <c r="I418" s="237"/>
      <c r="J418" s="234"/>
      <c r="K418" s="234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152</v>
      </c>
      <c r="AU418" s="242" t="s">
        <v>82</v>
      </c>
      <c r="AV418" s="13" t="s">
        <v>80</v>
      </c>
      <c r="AW418" s="13" t="s">
        <v>33</v>
      </c>
      <c r="AX418" s="13" t="s">
        <v>72</v>
      </c>
      <c r="AY418" s="242" t="s">
        <v>139</v>
      </c>
    </row>
    <row r="419" s="14" customFormat="1">
      <c r="A419" s="14"/>
      <c r="B419" s="243"/>
      <c r="C419" s="244"/>
      <c r="D419" s="226" t="s">
        <v>152</v>
      </c>
      <c r="E419" s="245" t="s">
        <v>19</v>
      </c>
      <c r="F419" s="246" t="s">
        <v>621</v>
      </c>
      <c r="G419" s="244"/>
      <c r="H419" s="247">
        <v>3.9199999999999999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152</v>
      </c>
      <c r="AU419" s="253" t="s">
        <v>82</v>
      </c>
      <c r="AV419" s="14" t="s">
        <v>82</v>
      </c>
      <c r="AW419" s="14" t="s">
        <v>33</v>
      </c>
      <c r="AX419" s="14" t="s">
        <v>72</v>
      </c>
      <c r="AY419" s="253" t="s">
        <v>139</v>
      </c>
    </row>
    <row r="420" s="15" customFormat="1">
      <c r="A420" s="15"/>
      <c r="B420" s="254"/>
      <c r="C420" s="255"/>
      <c r="D420" s="226" t="s">
        <v>152</v>
      </c>
      <c r="E420" s="256" t="s">
        <v>19</v>
      </c>
      <c r="F420" s="257" t="s">
        <v>154</v>
      </c>
      <c r="G420" s="255"/>
      <c r="H420" s="258">
        <v>3.9199999999999999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4" t="s">
        <v>152</v>
      </c>
      <c r="AU420" s="264" t="s">
        <v>82</v>
      </c>
      <c r="AV420" s="15" t="s">
        <v>155</v>
      </c>
      <c r="AW420" s="15" t="s">
        <v>33</v>
      </c>
      <c r="AX420" s="15" t="s">
        <v>80</v>
      </c>
      <c r="AY420" s="264" t="s">
        <v>139</v>
      </c>
    </row>
    <row r="421" s="2" customFormat="1" ht="16.5" customHeight="1">
      <c r="A421" s="39"/>
      <c r="B421" s="40"/>
      <c r="C421" s="213" t="s">
        <v>622</v>
      </c>
      <c r="D421" s="213" t="s">
        <v>142</v>
      </c>
      <c r="E421" s="214" t="s">
        <v>623</v>
      </c>
      <c r="F421" s="215" t="s">
        <v>624</v>
      </c>
      <c r="G421" s="216" t="s">
        <v>330</v>
      </c>
      <c r="H421" s="217">
        <v>0.050000000000000003</v>
      </c>
      <c r="I421" s="218"/>
      <c r="J421" s="219">
        <f>ROUND(I421*H421,2)</f>
        <v>0</v>
      </c>
      <c r="K421" s="215" t="s">
        <v>146</v>
      </c>
      <c r="L421" s="45"/>
      <c r="M421" s="220" t="s">
        <v>19</v>
      </c>
      <c r="N421" s="221" t="s">
        <v>43</v>
      </c>
      <c r="O421" s="85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4" t="s">
        <v>319</v>
      </c>
      <c r="AT421" s="224" t="s">
        <v>142</v>
      </c>
      <c r="AU421" s="224" t="s">
        <v>82</v>
      </c>
      <c r="AY421" s="18" t="s">
        <v>139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8" t="s">
        <v>80</v>
      </c>
      <c r="BK421" s="225">
        <f>ROUND(I421*H421,2)</f>
        <v>0</v>
      </c>
      <c r="BL421" s="18" t="s">
        <v>319</v>
      </c>
      <c r="BM421" s="224" t="s">
        <v>625</v>
      </c>
    </row>
    <row r="422" s="2" customFormat="1">
      <c r="A422" s="39"/>
      <c r="B422" s="40"/>
      <c r="C422" s="41"/>
      <c r="D422" s="226" t="s">
        <v>149</v>
      </c>
      <c r="E422" s="41"/>
      <c r="F422" s="227" t="s">
        <v>626</v>
      </c>
      <c r="G422" s="41"/>
      <c r="H422" s="41"/>
      <c r="I422" s="228"/>
      <c r="J422" s="41"/>
      <c r="K422" s="41"/>
      <c r="L422" s="45"/>
      <c r="M422" s="229"/>
      <c r="N422" s="230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149</v>
      </c>
      <c r="AU422" s="18" t="s">
        <v>82</v>
      </c>
    </row>
    <row r="423" s="2" customFormat="1">
      <c r="A423" s="39"/>
      <c r="B423" s="40"/>
      <c r="C423" s="41"/>
      <c r="D423" s="231" t="s">
        <v>150</v>
      </c>
      <c r="E423" s="41"/>
      <c r="F423" s="232" t="s">
        <v>627</v>
      </c>
      <c r="G423" s="41"/>
      <c r="H423" s="41"/>
      <c r="I423" s="228"/>
      <c r="J423" s="41"/>
      <c r="K423" s="41"/>
      <c r="L423" s="45"/>
      <c r="M423" s="229"/>
      <c r="N423" s="230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150</v>
      </c>
      <c r="AU423" s="18" t="s">
        <v>82</v>
      </c>
    </row>
    <row r="424" s="2" customFormat="1" ht="16.5" customHeight="1">
      <c r="A424" s="39"/>
      <c r="B424" s="40"/>
      <c r="C424" s="213" t="s">
        <v>628</v>
      </c>
      <c r="D424" s="213" t="s">
        <v>142</v>
      </c>
      <c r="E424" s="214" t="s">
        <v>629</v>
      </c>
      <c r="F424" s="215" t="s">
        <v>630</v>
      </c>
      <c r="G424" s="216" t="s">
        <v>330</v>
      </c>
      <c r="H424" s="217">
        <v>0.050000000000000003</v>
      </c>
      <c r="I424" s="218"/>
      <c r="J424" s="219">
        <f>ROUND(I424*H424,2)</f>
        <v>0</v>
      </c>
      <c r="K424" s="215" t="s">
        <v>146</v>
      </c>
      <c r="L424" s="45"/>
      <c r="M424" s="220" t="s">
        <v>19</v>
      </c>
      <c r="N424" s="221" t="s">
        <v>43</v>
      </c>
      <c r="O424" s="85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4" t="s">
        <v>319</v>
      </c>
      <c r="AT424" s="224" t="s">
        <v>142</v>
      </c>
      <c r="AU424" s="224" t="s">
        <v>82</v>
      </c>
      <c r="AY424" s="18" t="s">
        <v>139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8" t="s">
        <v>80</v>
      </c>
      <c r="BK424" s="225">
        <f>ROUND(I424*H424,2)</f>
        <v>0</v>
      </c>
      <c r="BL424" s="18" t="s">
        <v>319</v>
      </c>
      <c r="BM424" s="224" t="s">
        <v>631</v>
      </c>
    </row>
    <row r="425" s="2" customFormat="1">
      <c r="A425" s="39"/>
      <c r="B425" s="40"/>
      <c r="C425" s="41"/>
      <c r="D425" s="226" t="s">
        <v>149</v>
      </c>
      <c r="E425" s="41"/>
      <c r="F425" s="227" t="s">
        <v>632</v>
      </c>
      <c r="G425" s="41"/>
      <c r="H425" s="41"/>
      <c r="I425" s="228"/>
      <c r="J425" s="41"/>
      <c r="K425" s="41"/>
      <c r="L425" s="45"/>
      <c r="M425" s="229"/>
      <c r="N425" s="230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149</v>
      </c>
      <c r="AU425" s="18" t="s">
        <v>82</v>
      </c>
    </row>
    <row r="426" s="2" customFormat="1">
      <c r="A426" s="39"/>
      <c r="B426" s="40"/>
      <c r="C426" s="41"/>
      <c r="D426" s="231" t="s">
        <v>150</v>
      </c>
      <c r="E426" s="41"/>
      <c r="F426" s="232" t="s">
        <v>633</v>
      </c>
      <c r="G426" s="41"/>
      <c r="H426" s="41"/>
      <c r="I426" s="228"/>
      <c r="J426" s="41"/>
      <c r="K426" s="41"/>
      <c r="L426" s="45"/>
      <c r="M426" s="229"/>
      <c r="N426" s="230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150</v>
      </c>
      <c r="AU426" s="18" t="s">
        <v>82</v>
      </c>
    </row>
    <row r="427" s="12" customFormat="1" ht="22.8" customHeight="1">
      <c r="A427" s="12"/>
      <c r="B427" s="197"/>
      <c r="C427" s="198"/>
      <c r="D427" s="199" t="s">
        <v>71</v>
      </c>
      <c r="E427" s="211" t="s">
        <v>634</v>
      </c>
      <c r="F427" s="211" t="s">
        <v>635</v>
      </c>
      <c r="G427" s="198"/>
      <c r="H427" s="198"/>
      <c r="I427" s="201"/>
      <c r="J427" s="212">
        <f>BK427</f>
        <v>0</v>
      </c>
      <c r="K427" s="198"/>
      <c r="L427" s="203"/>
      <c r="M427" s="204"/>
      <c r="N427" s="205"/>
      <c r="O427" s="205"/>
      <c r="P427" s="206">
        <f>SUM(P428:P445)</f>
        <v>0</v>
      </c>
      <c r="Q427" s="205"/>
      <c r="R427" s="206">
        <f>SUM(R428:R445)</f>
        <v>0.00080000000000000004</v>
      </c>
      <c r="S427" s="205"/>
      <c r="T427" s="207">
        <f>SUM(T428:T445)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8" t="s">
        <v>82</v>
      </c>
      <c r="AT427" s="209" t="s">
        <v>71</v>
      </c>
      <c r="AU427" s="209" t="s">
        <v>80</v>
      </c>
      <c r="AY427" s="208" t="s">
        <v>139</v>
      </c>
      <c r="BK427" s="210">
        <f>SUM(BK428:BK445)</f>
        <v>0</v>
      </c>
    </row>
    <row r="428" s="2" customFormat="1" ht="16.5" customHeight="1">
      <c r="A428" s="39"/>
      <c r="B428" s="40"/>
      <c r="C428" s="213" t="s">
        <v>636</v>
      </c>
      <c r="D428" s="213" t="s">
        <v>142</v>
      </c>
      <c r="E428" s="214" t="s">
        <v>637</v>
      </c>
      <c r="F428" s="215" t="s">
        <v>638</v>
      </c>
      <c r="G428" s="216" t="s">
        <v>272</v>
      </c>
      <c r="H428" s="217">
        <v>10</v>
      </c>
      <c r="I428" s="218"/>
      <c r="J428" s="219">
        <f>ROUND(I428*H428,2)</f>
        <v>0</v>
      </c>
      <c r="K428" s="215" t="s">
        <v>146</v>
      </c>
      <c r="L428" s="45"/>
      <c r="M428" s="220" t="s">
        <v>19</v>
      </c>
      <c r="N428" s="221" t="s">
        <v>43</v>
      </c>
      <c r="O428" s="85"/>
      <c r="P428" s="222">
        <f>O428*H428</f>
        <v>0</v>
      </c>
      <c r="Q428" s="222">
        <v>1.0000000000000001E-05</v>
      </c>
      <c r="R428" s="222">
        <f>Q428*H428</f>
        <v>0.00010000000000000001</v>
      </c>
      <c r="S428" s="222">
        <v>0</v>
      </c>
      <c r="T428" s="223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4" t="s">
        <v>319</v>
      </c>
      <c r="AT428" s="224" t="s">
        <v>142</v>
      </c>
      <c r="AU428" s="224" t="s">
        <v>82</v>
      </c>
      <c r="AY428" s="18" t="s">
        <v>139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8" t="s">
        <v>80</v>
      </c>
      <c r="BK428" s="225">
        <f>ROUND(I428*H428,2)</f>
        <v>0</v>
      </c>
      <c r="BL428" s="18" t="s">
        <v>319</v>
      </c>
      <c r="BM428" s="224" t="s">
        <v>639</v>
      </c>
    </row>
    <row r="429" s="2" customFormat="1">
      <c r="A429" s="39"/>
      <c r="B429" s="40"/>
      <c r="C429" s="41"/>
      <c r="D429" s="226" t="s">
        <v>149</v>
      </c>
      <c r="E429" s="41"/>
      <c r="F429" s="227" t="s">
        <v>640</v>
      </c>
      <c r="G429" s="41"/>
      <c r="H429" s="41"/>
      <c r="I429" s="228"/>
      <c r="J429" s="41"/>
      <c r="K429" s="41"/>
      <c r="L429" s="45"/>
      <c r="M429" s="229"/>
      <c r="N429" s="230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149</v>
      </c>
      <c r="AU429" s="18" t="s">
        <v>82</v>
      </c>
    </row>
    <row r="430" s="2" customFormat="1">
      <c r="A430" s="39"/>
      <c r="B430" s="40"/>
      <c r="C430" s="41"/>
      <c r="D430" s="231" t="s">
        <v>150</v>
      </c>
      <c r="E430" s="41"/>
      <c r="F430" s="232" t="s">
        <v>641</v>
      </c>
      <c r="G430" s="41"/>
      <c r="H430" s="41"/>
      <c r="I430" s="228"/>
      <c r="J430" s="41"/>
      <c r="K430" s="41"/>
      <c r="L430" s="45"/>
      <c r="M430" s="229"/>
      <c r="N430" s="230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150</v>
      </c>
      <c r="AU430" s="18" t="s">
        <v>82</v>
      </c>
    </row>
    <row r="431" s="13" customFormat="1">
      <c r="A431" s="13"/>
      <c r="B431" s="233"/>
      <c r="C431" s="234"/>
      <c r="D431" s="226" t="s">
        <v>152</v>
      </c>
      <c r="E431" s="235" t="s">
        <v>19</v>
      </c>
      <c r="F431" s="236" t="s">
        <v>231</v>
      </c>
      <c r="G431" s="234"/>
      <c r="H431" s="235" t="s">
        <v>19</v>
      </c>
      <c r="I431" s="237"/>
      <c r="J431" s="234"/>
      <c r="K431" s="234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152</v>
      </c>
      <c r="AU431" s="242" t="s">
        <v>82</v>
      </c>
      <c r="AV431" s="13" t="s">
        <v>80</v>
      </c>
      <c r="AW431" s="13" t="s">
        <v>33</v>
      </c>
      <c r="AX431" s="13" t="s">
        <v>72</v>
      </c>
      <c r="AY431" s="242" t="s">
        <v>139</v>
      </c>
    </row>
    <row r="432" s="14" customFormat="1">
      <c r="A432" s="14"/>
      <c r="B432" s="243"/>
      <c r="C432" s="244"/>
      <c r="D432" s="226" t="s">
        <v>152</v>
      </c>
      <c r="E432" s="245" t="s">
        <v>19</v>
      </c>
      <c r="F432" s="246" t="s">
        <v>204</v>
      </c>
      <c r="G432" s="244"/>
      <c r="H432" s="247">
        <v>10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152</v>
      </c>
      <c r="AU432" s="253" t="s">
        <v>82</v>
      </c>
      <c r="AV432" s="14" t="s">
        <v>82</v>
      </c>
      <c r="AW432" s="14" t="s">
        <v>33</v>
      </c>
      <c r="AX432" s="14" t="s">
        <v>72</v>
      </c>
      <c r="AY432" s="253" t="s">
        <v>139</v>
      </c>
    </row>
    <row r="433" s="15" customFormat="1">
      <c r="A433" s="15"/>
      <c r="B433" s="254"/>
      <c r="C433" s="255"/>
      <c r="D433" s="226" t="s">
        <v>152</v>
      </c>
      <c r="E433" s="256" t="s">
        <v>19</v>
      </c>
      <c r="F433" s="257" t="s">
        <v>154</v>
      </c>
      <c r="G433" s="255"/>
      <c r="H433" s="258">
        <v>10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4" t="s">
        <v>152</v>
      </c>
      <c r="AU433" s="264" t="s">
        <v>82</v>
      </c>
      <c r="AV433" s="15" t="s">
        <v>155</v>
      </c>
      <c r="AW433" s="15" t="s">
        <v>33</v>
      </c>
      <c r="AX433" s="15" t="s">
        <v>80</v>
      </c>
      <c r="AY433" s="264" t="s">
        <v>139</v>
      </c>
    </row>
    <row r="434" s="2" customFormat="1" ht="16.5" customHeight="1">
      <c r="A434" s="39"/>
      <c r="B434" s="40"/>
      <c r="C434" s="213" t="s">
        <v>642</v>
      </c>
      <c r="D434" s="213" t="s">
        <v>142</v>
      </c>
      <c r="E434" s="214" t="s">
        <v>643</v>
      </c>
      <c r="F434" s="215" t="s">
        <v>644</v>
      </c>
      <c r="G434" s="216" t="s">
        <v>272</v>
      </c>
      <c r="H434" s="217">
        <v>10</v>
      </c>
      <c r="I434" s="218"/>
      <c r="J434" s="219">
        <f>ROUND(I434*H434,2)</f>
        <v>0</v>
      </c>
      <c r="K434" s="215" t="s">
        <v>146</v>
      </c>
      <c r="L434" s="45"/>
      <c r="M434" s="220" t="s">
        <v>19</v>
      </c>
      <c r="N434" s="221" t="s">
        <v>43</v>
      </c>
      <c r="O434" s="85"/>
      <c r="P434" s="222">
        <f>O434*H434</f>
        <v>0</v>
      </c>
      <c r="Q434" s="222">
        <v>1.0000000000000001E-05</v>
      </c>
      <c r="R434" s="222">
        <f>Q434*H434</f>
        <v>0.00010000000000000001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319</v>
      </c>
      <c r="AT434" s="224" t="s">
        <v>142</v>
      </c>
      <c r="AU434" s="224" t="s">
        <v>82</v>
      </c>
      <c r="AY434" s="18" t="s">
        <v>139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8" t="s">
        <v>80</v>
      </c>
      <c r="BK434" s="225">
        <f>ROUND(I434*H434,2)</f>
        <v>0</v>
      </c>
      <c r="BL434" s="18" t="s">
        <v>319</v>
      </c>
      <c r="BM434" s="224" t="s">
        <v>645</v>
      </c>
    </row>
    <row r="435" s="2" customFormat="1">
      <c r="A435" s="39"/>
      <c r="B435" s="40"/>
      <c r="C435" s="41"/>
      <c r="D435" s="226" t="s">
        <v>149</v>
      </c>
      <c r="E435" s="41"/>
      <c r="F435" s="227" t="s">
        <v>646</v>
      </c>
      <c r="G435" s="41"/>
      <c r="H435" s="41"/>
      <c r="I435" s="228"/>
      <c r="J435" s="41"/>
      <c r="K435" s="41"/>
      <c r="L435" s="45"/>
      <c r="M435" s="229"/>
      <c r="N435" s="230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149</v>
      </c>
      <c r="AU435" s="18" t="s">
        <v>82</v>
      </c>
    </row>
    <row r="436" s="2" customFormat="1">
      <c r="A436" s="39"/>
      <c r="B436" s="40"/>
      <c r="C436" s="41"/>
      <c r="D436" s="231" t="s">
        <v>150</v>
      </c>
      <c r="E436" s="41"/>
      <c r="F436" s="232" t="s">
        <v>647</v>
      </c>
      <c r="G436" s="41"/>
      <c r="H436" s="41"/>
      <c r="I436" s="228"/>
      <c r="J436" s="41"/>
      <c r="K436" s="41"/>
      <c r="L436" s="45"/>
      <c r="M436" s="229"/>
      <c r="N436" s="230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150</v>
      </c>
      <c r="AU436" s="18" t="s">
        <v>82</v>
      </c>
    </row>
    <row r="437" s="2" customFormat="1" ht="16.5" customHeight="1">
      <c r="A437" s="39"/>
      <c r="B437" s="40"/>
      <c r="C437" s="213" t="s">
        <v>648</v>
      </c>
      <c r="D437" s="213" t="s">
        <v>142</v>
      </c>
      <c r="E437" s="214" t="s">
        <v>649</v>
      </c>
      <c r="F437" s="215" t="s">
        <v>650</v>
      </c>
      <c r="G437" s="216" t="s">
        <v>272</v>
      </c>
      <c r="H437" s="217">
        <v>10</v>
      </c>
      <c r="I437" s="218"/>
      <c r="J437" s="219">
        <f>ROUND(I437*H437,2)</f>
        <v>0</v>
      </c>
      <c r="K437" s="215" t="s">
        <v>146</v>
      </c>
      <c r="L437" s="45"/>
      <c r="M437" s="220" t="s">
        <v>19</v>
      </c>
      <c r="N437" s="221" t="s">
        <v>43</v>
      </c>
      <c r="O437" s="85"/>
      <c r="P437" s="222">
        <f>O437*H437</f>
        <v>0</v>
      </c>
      <c r="Q437" s="222">
        <v>2.0000000000000002E-05</v>
      </c>
      <c r="R437" s="222">
        <f>Q437*H437</f>
        <v>0.00020000000000000001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319</v>
      </c>
      <c r="AT437" s="224" t="s">
        <v>142</v>
      </c>
      <c r="AU437" s="224" t="s">
        <v>82</v>
      </c>
      <c r="AY437" s="18" t="s">
        <v>139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8" t="s">
        <v>80</v>
      </c>
      <c r="BK437" s="225">
        <f>ROUND(I437*H437,2)</f>
        <v>0</v>
      </c>
      <c r="BL437" s="18" t="s">
        <v>319</v>
      </c>
      <c r="BM437" s="224" t="s">
        <v>651</v>
      </c>
    </row>
    <row r="438" s="2" customFormat="1">
      <c r="A438" s="39"/>
      <c r="B438" s="40"/>
      <c r="C438" s="41"/>
      <c r="D438" s="226" t="s">
        <v>149</v>
      </c>
      <c r="E438" s="41"/>
      <c r="F438" s="227" t="s">
        <v>652</v>
      </c>
      <c r="G438" s="41"/>
      <c r="H438" s="41"/>
      <c r="I438" s="228"/>
      <c r="J438" s="41"/>
      <c r="K438" s="41"/>
      <c r="L438" s="45"/>
      <c r="M438" s="229"/>
      <c r="N438" s="230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149</v>
      </c>
      <c r="AU438" s="18" t="s">
        <v>82</v>
      </c>
    </row>
    <row r="439" s="2" customFormat="1">
      <c r="A439" s="39"/>
      <c r="B439" s="40"/>
      <c r="C439" s="41"/>
      <c r="D439" s="231" t="s">
        <v>150</v>
      </c>
      <c r="E439" s="41"/>
      <c r="F439" s="232" t="s">
        <v>653</v>
      </c>
      <c r="G439" s="41"/>
      <c r="H439" s="41"/>
      <c r="I439" s="228"/>
      <c r="J439" s="41"/>
      <c r="K439" s="41"/>
      <c r="L439" s="45"/>
      <c r="M439" s="229"/>
      <c r="N439" s="230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150</v>
      </c>
      <c r="AU439" s="18" t="s">
        <v>82</v>
      </c>
    </row>
    <row r="440" s="2" customFormat="1" ht="16.5" customHeight="1">
      <c r="A440" s="39"/>
      <c r="B440" s="40"/>
      <c r="C440" s="213" t="s">
        <v>654</v>
      </c>
      <c r="D440" s="213" t="s">
        <v>142</v>
      </c>
      <c r="E440" s="214" t="s">
        <v>655</v>
      </c>
      <c r="F440" s="215" t="s">
        <v>656</v>
      </c>
      <c r="G440" s="216" t="s">
        <v>272</v>
      </c>
      <c r="H440" s="217">
        <v>10</v>
      </c>
      <c r="I440" s="218"/>
      <c r="J440" s="219">
        <f>ROUND(I440*H440,2)</f>
        <v>0</v>
      </c>
      <c r="K440" s="215" t="s">
        <v>146</v>
      </c>
      <c r="L440" s="45"/>
      <c r="M440" s="220" t="s">
        <v>19</v>
      </c>
      <c r="N440" s="221" t="s">
        <v>43</v>
      </c>
      <c r="O440" s="85"/>
      <c r="P440" s="222">
        <f>O440*H440</f>
        <v>0</v>
      </c>
      <c r="Q440" s="222">
        <v>2.0000000000000002E-05</v>
      </c>
      <c r="R440" s="222">
        <f>Q440*H440</f>
        <v>0.00020000000000000001</v>
      </c>
      <c r="S440" s="222">
        <v>0</v>
      </c>
      <c r="T440" s="22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4" t="s">
        <v>319</v>
      </c>
      <c r="AT440" s="224" t="s">
        <v>142</v>
      </c>
      <c r="AU440" s="224" t="s">
        <v>82</v>
      </c>
      <c r="AY440" s="18" t="s">
        <v>139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8" t="s">
        <v>80</v>
      </c>
      <c r="BK440" s="225">
        <f>ROUND(I440*H440,2)</f>
        <v>0</v>
      </c>
      <c r="BL440" s="18" t="s">
        <v>319</v>
      </c>
      <c r="BM440" s="224" t="s">
        <v>657</v>
      </c>
    </row>
    <row r="441" s="2" customFormat="1">
      <c r="A441" s="39"/>
      <c r="B441" s="40"/>
      <c r="C441" s="41"/>
      <c r="D441" s="226" t="s">
        <v>149</v>
      </c>
      <c r="E441" s="41"/>
      <c r="F441" s="227" t="s">
        <v>658</v>
      </c>
      <c r="G441" s="41"/>
      <c r="H441" s="41"/>
      <c r="I441" s="228"/>
      <c r="J441" s="41"/>
      <c r="K441" s="41"/>
      <c r="L441" s="45"/>
      <c r="M441" s="229"/>
      <c r="N441" s="230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149</v>
      </c>
      <c r="AU441" s="18" t="s">
        <v>82</v>
      </c>
    </row>
    <row r="442" s="2" customFormat="1">
      <c r="A442" s="39"/>
      <c r="B442" s="40"/>
      <c r="C442" s="41"/>
      <c r="D442" s="231" t="s">
        <v>150</v>
      </c>
      <c r="E442" s="41"/>
      <c r="F442" s="232" t="s">
        <v>659</v>
      </c>
      <c r="G442" s="41"/>
      <c r="H442" s="41"/>
      <c r="I442" s="228"/>
      <c r="J442" s="41"/>
      <c r="K442" s="41"/>
      <c r="L442" s="45"/>
      <c r="M442" s="229"/>
      <c r="N442" s="230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150</v>
      </c>
      <c r="AU442" s="18" t="s">
        <v>82</v>
      </c>
    </row>
    <row r="443" s="2" customFormat="1" ht="16.5" customHeight="1">
      <c r="A443" s="39"/>
      <c r="B443" s="40"/>
      <c r="C443" s="213" t="s">
        <v>660</v>
      </c>
      <c r="D443" s="213" t="s">
        <v>142</v>
      </c>
      <c r="E443" s="214" t="s">
        <v>661</v>
      </c>
      <c r="F443" s="215" t="s">
        <v>662</v>
      </c>
      <c r="G443" s="216" t="s">
        <v>272</v>
      </c>
      <c r="H443" s="217">
        <v>10</v>
      </c>
      <c r="I443" s="218"/>
      <c r="J443" s="219">
        <f>ROUND(I443*H443,2)</f>
        <v>0</v>
      </c>
      <c r="K443" s="215" t="s">
        <v>146</v>
      </c>
      <c r="L443" s="45"/>
      <c r="M443" s="220" t="s">
        <v>19</v>
      </c>
      <c r="N443" s="221" t="s">
        <v>43</v>
      </c>
      <c r="O443" s="85"/>
      <c r="P443" s="222">
        <f>O443*H443</f>
        <v>0</v>
      </c>
      <c r="Q443" s="222">
        <v>2.0000000000000002E-05</v>
      </c>
      <c r="R443" s="222">
        <f>Q443*H443</f>
        <v>0.00020000000000000001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319</v>
      </c>
      <c r="AT443" s="224" t="s">
        <v>142</v>
      </c>
      <c r="AU443" s="224" t="s">
        <v>82</v>
      </c>
      <c r="AY443" s="18" t="s">
        <v>139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8" t="s">
        <v>80</v>
      </c>
      <c r="BK443" s="225">
        <f>ROUND(I443*H443,2)</f>
        <v>0</v>
      </c>
      <c r="BL443" s="18" t="s">
        <v>319</v>
      </c>
      <c r="BM443" s="224" t="s">
        <v>663</v>
      </c>
    </row>
    <row r="444" s="2" customFormat="1">
      <c r="A444" s="39"/>
      <c r="B444" s="40"/>
      <c r="C444" s="41"/>
      <c r="D444" s="226" t="s">
        <v>149</v>
      </c>
      <c r="E444" s="41"/>
      <c r="F444" s="227" t="s">
        <v>664</v>
      </c>
      <c r="G444" s="41"/>
      <c r="H444" s="41"/>
      <c r="I444" s="228"/>
      <c r="J444" s="41"/>
      <c r="K444" s="41"/>
      <c r="L444" s="45"/>
      <c r="M444" s="229"/>
      <c r="N444" s="230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149</v>
      </c>
      <c r="AU444" s="18" t="s">
        <v>82</v>
      </c>
    </row>
    <row r="445" s="2" customFormat="1">
      <c r="A445" s="39"/>
      <c r="B445" s="40"/>
      <c r="C445" s="41"/>
      <c r="D445" s="231" t="s">
        <v>150</v>
      </c>
      <c r="E445" s="41"/>
      <c r="F445" s="232" t="s">
        <v>665</v>
      </c>
      <c r="G445" s="41"/>
      <c r="H445" s="41"/>
      <c r="I445" s="228"/>
      <c r="J445" s="41"/>
      <c r="K445" s="41"/>
      <c r="L445" s="45"/>
      <c r="M445" s="229"/>
      <c r="N445" s="230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150</v>
      </c>
      <c r="AU445" s="18" t="s">
        <v>82</v>
      </c>
    </row>
    <row r="446" s="12" customFormat="1" ht="22.8" customHeight="1">
      <c r="A446" s="12"/>
      <c r="B446" s="197"/>
      <c r="C446" s="198"/>
      <c r="D446" s="199" t="s">
        <v>71</v>
      </c>
      <c r="E446" s="211" t="s">
        <v>666</v>
      </c>
      <c r="F446" s="211" t="s">
        <v>667</v>
      </c>
      <c r="G446" s="198"/>
      <c r="H446" s="198"/>
      <c r="I446" s="201"/>
      <c r="J446" s="212">
        <f>BK446</f>
        <v>0</v>
      </c>
      <c r="K446" s="198"/>
      <c r="L446" s="203"/>
      <c r="M446" s="204"/>
      <c r="N446" s="205"/>
      <c r="O446" s="205"/>
      <c r="P446" s="206">
        <f>SUM(P447:P479)</f>
        <v>0</v>
      </c>
      <c r="Q446" s="205"/>
      <c r="R446" s="206">
        <f>SUM(R447:R479)</f>
        <v>0.0645178</v>
      </c>
      <c r="S446" s="205"/>
      <c r="T446" s="207">
        <f>SUM(T447:T479)</f>
        <v>0.022797600000000001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8" t="s">
        <v>82</v>
      </c>
      <c r="AT446" s="209" t="s">
        <v>71</v>
      </c>
      <c r="AU446" s="209" t="s">
        <v>80</v>
      </c>
      <c r="AY446" s="208" t="s">
        <v>139</v>
      </c>
      <c r="BK446" s="210">
        <f>SUM(BK447:BK479)</f>
        <v>0</v>
      </c>
    </row>
    <row r="447" s="2" customFormat="1" ht="16.5" customHeight="1">
      <c r="A447" s="39"/>
      <c r="B447" s="40"/>
      <c r="C447" s="213" t="s">
        <v>668</v>
      </c>
      <c r="D447" s="213" t="s">
        <v>142</v>
      </c>
      <c r="E447" s="214" t="s">
        <v>669</v>
      </c>
      <c r="F447" s="215" t="s">
        <v>670</v>
      </c>
      <c r="G447" s="216" t="s">
        <v>227</v>
      </c>
      <c r="H447" s="217">
        <v>49.560000000000002</v>
      </c>
      <c r="I447" s="218"/>
      <c r="J447" s="219">
        <f>ROUND(I447*H447,2)</f>
        <v>0</v>
      </c>
      <c r="K447" s="215" t="s">
        <v>146</v>
      </c>
      <c r="L447" s="45"/>
      <c r="M447" s="220" t="s">
        <v>19</v>
      </c>
      <c r="N447" s="221" t="s">
        <v>43</v>
      </c>
      <c r="O447" s="85"/>
      <c r="P447" s="222">
        <f>O447*H447</f>
        <v>0</v>
      </c>
      <c r="Q447" s="222">
        <v>0</v>
      </c>
      <c r="R447" s="222">
        <f>Q447*H447</f>
        <v>0</v>
      </c>
      <c r="S447" s="222">
        <v>0</v>
      </c>
      <c r="T447" s="22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4" t="s">
        <v>319</v>
      </c>
      <c r="AT447" s="224" t="s">
        <v>142</v>
      </c>
      <c r="AU447" s="224" t="s">
        <v>82</v>
      </c>
      <c r="AY447" s="18" t="s">
        <v>139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8" t="s">
        <v>80</v>
      </c>
      <c r="BK447" s="225">
        <f>ROUND(I447*H447,2)</f>
        <v>0</v>
      </c>
      <c r="BL447" s="18" t="s">
        <v>319</v>
      </c>
      <c r="BM447" s="224" t="s">
        <v>671</v>
      </c>
    </row>
    <row r="448" s="2" customFormat="1">
      <c r="A448" s="39"/>
      <c r="B448" s="40"/>
      <c r="C448" s="41"/>
      <c r="D448" s="226" t="s">
        <v>149</v>
      </c>
      <c r="E448" s="41"/>
      <c r="F448" s="227" t="s">
        <v>672</v>
      </c>
      <c r="G448" s="41"/>
      <c r="H448" s="41"/>
      <c r="I448" s="228"/>
      <c r="J448" s="41"/>
      <c r="K448" s="41"/>
      <c r="L448" s="45"/>
      <c r="M448" s="229"/>
      <c r="N448" s="230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149</v>
      </c>
      <c r="AU448" s="18" t="s">
        <v>82</v>
      </c>
    </row>
    <row r="449" s="2" customFormat="1">
      <c r="A449" s="39"/>
      <c r="B449" s="40"/>
      <c r="C449" s="41"/>
      <c r="D449" s="231" t="s">
        <v>150</v>
      </c>
      <c r="E449" s="41"/>
      <c r="F449" s="232" t="s">
        <v>673</v>
      </c>
      <c r="G449" s="41"/>
      <c r="H449" s="41"/>
      <c r="I449" s="228"/>
      <c r="J449" s="41"/>
      <c r="K449" s="41"/>
      <c r="L449" s="45"/>
      <c r="M449" s="229"/>
      <c r="N449" s="230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150</v>
      </c>
      <c r="AU449" s="18" t="s">
        <v>82</v>
      </c>
    </row>
    <row r="450" s="13" customFormat="1">
      <c r="A450" s="13"/>
      <c r="B450" s="233"/>
      <c r="C450" s="234"/>
      <c r="D450" s="226" t="s">
        <v>152</v>
      </c>
      <c r="E450" s="235" t="s">
        <v>19</v>
      </c>
      <c r="F450" s="236" t="s">
        <v>231</v>
      </c>
      <c r="G450" s="234"/>
      <c r="H450" s="235" t="s">
        <v>19</v>
      </c>
      <c r="I450" s="237"/>
      <c r="J450" s="234"/>
      <c r="K450" s="234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152</v>
      </c>
      <c r="AU450" s="242" t="s">
        <v>82</v>
      </c>
      <c r="AV450" s="13" t="s">
        <v>80</v>
      </c>
      <c r="AW450" s="13" t="s">
        <v>33</v>
      </c>
      <c r="AX450" s="13" t="s">
        <v>72</v>
      </c>
      <c r="AY450" s="242" t="s">
        <v>139</v>
      </c>
    </row>
    <row r="451" s="14" customFormat="1">
      <c r="A451" s="14"/>
      <c r="B451" s="243"/>
      <c r="C451" s="244"/>
      <c r="D451" s="226" t="s">
        <v>152</v>
      </c>
      <c r="E451" s="245" t="s">
        <v>19</v>
      </c>
      <c r="F451" s="246" t="s">
        <v>674</v>
      </c>
      <c r="G451" s="244"/>
      <c r="H451" s="247">
        <v>49.560000000000002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152</v>
      </c>
      <c r="AU451" s="253" t="s">
        <v>82</v>
      </c>
      <c r="AV451" s="14" t="s">
        <v>82</v>
      </c>
      <c r="AW451" s="14" t="s">
        <v>33</v>
      </c>
      <c r="AX451" s="14" t="s">
        <v>72</v>
      </c>
      <c r="AY451" s="253" t="s">
        <v>139</v>
      </c>
    </row>
    <row r="452" s="15" customFormat="1">
      <c r="A452" s="15"/>
      <c r="B452" s="254"/>
      <c r="C452" s="255"/>
      <c r="D452" s="226" t="s">
        <v>152</v>
      </c>
      <c r="E452" s="256" t="s">
        <v>19</v>
      </c>
      <c r="F452" s="257" t="s">
        <v>154</v>
      </c>
      <c r="G452" s="255"/>
      <c r="H452" s="258">
        <v>49.560000000000002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4" t="s">
        <v>152</v>
      </c>
      <c r="AU452" s="264" t="s">
        <v>82</v>
      </c>
      <c r="AV452" s="15" t="s">
        <v>155</v>
      </c>
      <c r="AW452" s="15" t="s">
        <v>33</v>
      </c>
      <c r="AX452" s="15" t="s">
        <v>80</v>
      </c>
      <c r="AY452" s="264" t="s">
        <v>139</v>
      </c>
    </row>
    <row r="453" s="2" customFormat="1" ht="16.5" customHeight="1">
      <c r="A453" s="39"/>
      <c r="B453" s="40"/>
      <c r="C453" s="213" t="s">
        <v>675</v>
      </c>
      <c r="D453" s="213" t="s">
        <v>142</v>
      </c>
      <c r="E453" s="214" t="s">
        <v>676</v>
      </c>
      <c r="F453" s="215" t="s">
        <v>677</v>
      </c>
      <c r="G453" s="216" t="s">
        <v>227</v>
      </c>
      <c r="H453" s="217">
        <v>49.560000000000002</v>
      </c>
      <c r="I453" s="218"/>
      <c r="J453" s="219">
        <f>ROUND(I453*H453,2)</f>
        <v>0</v>
      </c>
      <c r="K453" s="215" t="s">
        <v>146</v>
      </c>
      <c r="L453" s="45"/>
      <c r="M453" s="220" t="s">
        <v>19</v>
      </c>
      <c r="N453" s="221" t="s">
        <v>43</v>
      </c>
      <c r="O453" s="85"/>
      <c r="P453" s="222">
        <f>O453*H453</f>
        <v>0</v>
      </c>
      <c r="Q453" s="222">
        <v>0</v>
      </c>
      <c r="R453" s="222">
        <f>Q453*H453</f>
        <v>0</v>
      </c>
      <c r="S453" s="222">
        <v>0.00014999999999999999</v>
      </c>
      <c r="T453" s="223">
        <f>S453*H453</f>
        <v>0.0074339999999999996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4" t="s">
        <v>319</v>
      </c>
      <c r="AT453" s="224" t="s">
        <v>142</v>
      </c>
      <c r="AU453" s="224" t="s">
        <v>82</v>
      </c>
      <c r="AY453" s="18" t="s">
        <v>139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8" t="s">
        <v>80</v>
      </c>
      <c r="BK453" s="225">
        <f>ROUND(I453*H453,2)</f>
        <v>0</v>
      </c>
      <c r="BL453" s="18" t="s">
        <v>319</v>
      </c>
      <c r="BM453" s="224" t="s">
        <v>678</v>
      </c>
    </row>
    <row r="454" s="2" customFormat="1">
      <c r="A454" s="39"/>
      <c r="B454" s="40"/>
      <c r="C454" s="41"/>
      <c r="D454" s="226" t="s">
        <v>149</v>
      </c>
      <c r="E454" s="41"/>
      <c r="F454" s="227" t="s">
        <v>679</v>
      </c>
      <c r="G454" s="41"/>
      <c r="H454" s="41"/>
      <c r="I454" s="228"/>
      <c r="J454" s="41"/>
      <c r="K454" s="41"/>
      <c r="L454" s="45"/>
      <c r="M454" s="229"/>
      <c r="N454" s="230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149</v>
      </c>
      <c r="AU454" s="18" t="s">
        <v>82</v>
      </c>
    </row>
    <row r="455" s="2" customFormat="1">
      <c r="A455" s="39"/>
      <c r="B455" s="40"/>
      <c r="C455" s="41"/>
      <c r="D455" s="231" t="s">
        <v>150</v>
      </c>
      <c r="E455" s="41"/>
      <c r="F455" s="232" t="s">
        <v>680</v>
      </c>
      <c r="G455" s="41"/>
      <c r="H455" s="41"/>
      <c r="I455" s="228"/>
      <c r="J455" s="41"/>
      <c r="K455" s="41"/>
      <c r="L455" s="45"/>
      <c r="M455" s="229"/>
      <c r="N455" s="230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150</v>
      </c>
      <c r="AU455" s="18" t="s">
        <v>82</v>
      </c>
    </row>
    <row r="456" s="13" customFormat="1">
      <c r="A456" s="13"/>
      <c r="B456" s="233"/>
      <c r="C456" s="234"/>
      <c r="D456" s="226" t="s">
        <v>152</v>
      </c>
      <c r="E456" s="235" t="s">
        <v>19</v>
      </c>
      <c r="F456" s="236" t="s">
        <v>231</v>
      </c>
      <c r="G456" s="234"/>
      <c r="H456" s="235" t="s">
        <v>19</v>
      </c>
      <c r="I456" s="237"/>
      <c r="J456" s="234"/>
      <c r="K456" s="234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152</v>
      </c>
      <c r="AU456" s="242" t="s">
        <v>82</v>
      </c>
      <c r="AV456" s="13" t="s">
        <v>80</v>
      </c>
      <c r="AW456" s="13" t="s">
        <v>33</v>
      </c>
      <c r="AX456" s="13" t="s">
        <v>72</v>
      </c>
      <c r="AY456" s="242" t="s">
        <v>139</v>
      </c>
    </row>
    <row r="457" s="14" customFormat="1">
      <c r="A457" s="14"/>
      <c r="B457" s="243"/>
      <c r="C457" s="244"/>
      <c r="D457" s="226" t="s">
        <v>152</v>
      </c>
      <c r="E457" s="245" t="s">
        <v>19</v>
      </c>
      <c r="F457" s="246" t="s">
        <v>674</v>
      </c>
      <c r="G457" s="244"/>
      <c r="H457" s="247">
        <v>49.560000000000002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152</v>
      </c>
      <c r="AU457" s="253" t="s">
        <v>82</v>
      </c>
      <c r="AV457" s="14" t="s">
        <v>82</v>
      </c>
      <c r="AW457" s="14" t="s">
        <v>33</v>
      </c>
      <c r="AX457" s="14" t="s">
        <v>72</v>
      </c>
      <c r="AY457" s="253" t="s">
        <v>139</v>
      </c>
    </row>
    <row r="458" s="15" customFormat="1">
      <c r="A458" s="15"/>
      <c r="B458" s="254"/>
      <c r="C458" s="255"/>
      <c r="D458" s="226" t="s">
        <v>152</v>
      </c>
      <c r="E458" s="256" t="s">
        <v>19</v>
      </c>
      <c r="F458" s="257" t="s">
        <v>154</v>
      </c>
      <c r="G458" s="255"/>
      <c r="H458" s="258">
        <v>49.560000000000002</v>
      </c>
      <c r="I458" s="259"/>
      <c r="J458" s="255"/>
      <c r="K458" s="255"/>
      <c r="L458" s="260"/>
      <c r="M458" s="261"/>
      <c r="N458" s="262"/>
      <c r="O458" s="262"/>
      <c r="P458" s="262"/>
      <c r="Q458" s="262"/>
      <c r="R458" s="262"/>
      <c r="S458" s="262"/>
      <c r="T458" s="26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4" t="s">
        <v>152</v>
      </c>
      <c r="AU458" s="264" t="s">
        <v>82</v>
      </c>
      <c r="AV458" s="15" t="s">
        <v>155</v>
      </c>
      <c r="AW458" s="15" t="s">
        <v>33</v>
      </c>
      <c r="AX458" s="15" t="s">
        <v>80</v>
      </c>
      <c r="AY458" s="264" t="s">
        <v>139</v>
      </c>
    </row>
    <row r="459" s="2" customFormat="1" ht="16.5" customHeight="1">
      <c r="A459" s="39"/>
      <c r="B459" s="40"/>
      <c r="C459" s="213" t="s">
        <v>681</v>
      </c>
      <c r="D459" s="213" t="s">
        <v>142</v>
      </c>
      <c r="E459" s="214" t="s">
        <v>682</v>
      </c>
      <c r="F459" s="215" t="s">
        <v>683</v>
      </c>
      <c r="G459" s="216" t="s">
        <v>227</v>
      </c>
      <c r="H459" s="217">
        <v>49.560000000000002</v>
      </c>
      <c r="I459" s="218"/>
      <c r="J459" s="219">
        <f>ROUND(I459*H459,2)</f>
        <v>0</v>
      </c>
      <c r="K459" s="215" t="s">
        <v>146</v>
      </c>
      <c r="L459" s="45"/>
      <c r="M459" s="220" t="s">
        <v>19</v>
      </c>
      <c r="N459" s="221" t="s">
        <v>43</v>
      </c>
      <c r="O459" s="85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4" t="s">
        <v>319</v>
      </c>
      <c r="AT459" s="224" t="s">
        <v>142</v>
      </c>
      <c r="AU459" s="224" t="s">
        <v>82</v>
      </c>
      <c r="AY459" s="18" t="s">
        <v>139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8" t="s">
        <v>80</v>
      </c>
      <c r="BK459" s="225">
        <f>ROUND(I459*H459,2)</f>
        <v>0</v>
      </c>
      <c r="BL459" s="18" t="s">
        <v>319</v>
      </c>
      <c r="BM459" s="224" t="s">
        <v>684</v>
      </c>
    </row>
    <row r="460" s="2" customFormat="1">
      <c r="A460" s="39"/>
      <c r="B460" s="40"/>
      <c r="C460" s="41"/>
      <c r="D460" s="226" t="s">
        <v>149</v>
      </c>
      <c r="E460" s="41"/>
      <c r="F460" s="227" t="s">
        <v>685</v>
      </c>
      <c r="G460" s="41"/>
      <c r="H460" s="41"/>
      <c r="I460" s="228"/>
      <c r="J460" s="41"/>
      <c r="K460" s="41"/>
      <c r="L460" s="45"/>
      <c r="M460" s="229"/>
      <c r="N460" s="230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149</v>
      </c>
      <c r="AU460" s="18" t="s">
        <v>82</v>
      </c>
    </row>
    <row r="461" s="2" customFormat="1">
      <c r="A461" s="39"/>
      <c r="B461" s="40"/>
      <c r="C461" s="41"/>
      <c r="D461" s="231" t="s">
        <v>150</v>
      </c>
      <c r="E461" s="41"/>
      <c r="F461" s="232" t="s">
        <v>686</v>
      </c>
      <c r="G461" s="41"/>
      <c r="H461" s="41"/>
      <c r="I461" s="228"/>
      <c r="J461" s="41"/>
      <c r="K461" s="41"/>
      <c r="L461" s="45"/>
      <c r="M461" s="229"/>
      <c r="N461" s="230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150</v>
      </c>
      <c r="AU461" s="18" t="s">
        <v>82</v>
      </c>
    </row>
    <row r="462" s="13" customFormat="1">
      <c r="A462" s="13"/>
      <c r="B462" s="233"/>
      <c r="C462" s="234"/>
      <c r="D462" s="226" t="s">
        <v>152</v>
      </c>
      <c r="E462" s="235" t="s">
        <v>19</v>
      </c>
      <c r="F462" s="236" t="s">
        <v>231</v>
      </c>
      <c r="G462" s="234"/>
      <c r="H462" s="235" t="s">
        <v>19</v>
      </c>
      <c r="I462" s="237"/>
      <c r="J462" s="234"/>
      <c r="K462" s="234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152</v>
      </c>
      <c r="AU462" s="242" t="s">
        <v>82</v>
      </c>
      <c r="AV462" s="13" t="s">
        <v>80</v>
      </c>
      <c r="AW462" s="13" t="s">
        <v>33</v>
      </c>
      <c r="AX462" s="13" t="s">
        <v>72</v>
      </c>
      <c r="AY462" s="242" t="s">
        <v>139</v>
      </c>
    </row>
    <row r="463" s="14" customFormat="1">
      <c r="A463" s="14"/>
      <c r="B463" s="243"/>
      <c r="C463" s="244"/>
      <c r="D463" s="226" t="s">
        <v>152</v>
      </c>
      <c r="E463" s="245" t="s">
        <v>19</v>
      </c>
      <c r="F463" s="246" t="s">
        <v>674</v>
      </c>
      <c r="G463" s="244"/>
      <c r="H463" s="247">
        <v>49.560000000000002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152</v>
      </c>
      <c r="AU463" s="253" t="s">
        <v>82</v>
      </c>
      <c r="AV463" s="14" t="s">
        <v>82</v>
      </c>
      <c r="AW463" s="14" t="s">
        <v>33</v>
      </c>
      <c r="AX463" s="14" t="s">
        <v>72</v>
      </c>
      <c r="AY463" s="253" t="s">
        <v>139</v>
      </c>
    </row>
    <row r="464" s="15" customFormat="1">
      <c r="A464" s="15"/>
      <c r="B464" s="254"/>
      <c r="C464" s="255"/>
      <c r="D464" s="226" t="s">
        <v>152</v>
      </c>
      <c r="E464" s="256" t="s">
        <v>19</v>
      </c>
      <c r="F464" s="257" t="s">
        <v>154</v>
      </c>
      <c r="G464" s="255"/>
      <c r="H464" s="258">
        <v>49.560000000000002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152</v>
      </c>
      <c r="AU464" s="264" t="s">
        <v>82</v>
      </c>
      <c r="AV464" s="15" t="s">
        <v>155</v>
      </c>
      <c r="AW464" s="15" t="s">
        <v>33</v>
      </c>
      <c r="AX464" s="15" t="s">
        <v>80</v>
      </c>
      <c r="AY464" s="264" t="s">
        <v>139</v>
      </c>
    </row>
    <row r="465" s="2" customFormat="1" ht="16.5" customHeight="1">
      <c r="A465" s="39"/>
      <c r="B465" s="40"/>
      <c r="C465" s="213" t="s">
        <v>687</v>
      </c>
      <c r="D465" s="213" t="s">
        <v>142</v>
      </c>
      <c r="E465" s="214" t="s">
        <v>688</v>
      </c>
      <c r="F465" s="215" t="s">
        <v>689</v>
      </c>
      <c r="G465" s="216" t="s">
        <v>227</v>
      </c>
      <c r="H465" s="217">
        <v>49.560000000000002</v>
      </c>
      <c r="I465" s="218"/>
      <c r="J465" s="219">
        <f>ROUND(I465*H465,2)</f>
        <v>0</v>
      </c>
      <c r="K465" s="215" t="s">
        <v>146</v>
      </c>
      <c r="L465" s="45"/>
      <c r="M465" s="220" t="s">
        <v>19</v>
      </c>
      <c r="N465" s="221" t="s">
        <v>43</v>
      </c>
      <c r="O465" s="85"/>
      <c r="P465" s="222">
        <f>O465*H465</f>
        <v>0</v>
      </c>
      <c r="Q465" s="222">
        <v>0.001</v>
      </c>
      <c r="R465" s="222">
        <f>Q465*H465</f>
        <v>0.04956</v>
      </c>
      <c r="S465" s="222">
        <v>0.00031</v>
      </c>
      <c r="T465" s="223">
        <f>S465*H465</f>
        <v>0.015363600000000002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4" t="s">
        <v>319</v>
      </c>
      <c r="AT465" s="224" t="s">
        <v>142</v>
      </c>
      <c r="AU465" s="224" t="s">
        <v>82</v>
      </c>
      <c r="AY465" s="18" t="s">
        <v>139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8" t="s">
        <v>80</v>
      </c>
      <c r="BK465" s="225">
        <f>ROUND(I465*H465,2)</f>
        <v>0</v>
      </c>
      <c r="BL465" s="18" t="s">
        <v>319</v>
      </c>
      <c r="BM465" s="224" t="s">
        <v>690</v>
      </c>
    </row>
    <row r="466" s="2" customFormat="1">
      <c r="A466" s="39"/>
      <c r="B466" s="40"/>
      <c r="C466" s="41"/>
      <c r="D466" s="226" t="s">
        <v>149</v>
      </c>
      <c r="E466" s="41"/>
      <c r="F466" s="227" t="s">
        <v>691</v>
      </c>
      <c r="G466" s="41"/>
      <c r="H466" s="41"/>
      <c r="I466" s="228"/>
      <c r="J466" s="41"/>
      <c r="K466" s="41"/>
      <c r="L466" s="45"/>
      <c r="M466" s="229"/>
      <c r="N466" s="230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149</v>
      </c>
      <c r="AU466" s="18" t="s">
        <v>82</v>
      </c>
    </row>
    <row r="467" s="2" customFormat="1">
      <c r="A467" s="39"/>
      <c r="B467" s="40"/>
      <c r="C467" s="41"/>
      <c r="D467" s="231" t="s">
        <v>150</v>
      </c>
      <c r="E467" s="41"/>
      <c r="F467" s="232" t="s">
        <v>692</v>
      </c>
      <c r="G467" s="41"/>
      <c r="H467" s="41"/>
      <c r="I467" s="228"/>
      <c r="J467" s="41"/>
      <c r="K467" s="41"/>
      <c r="L467" s="45"/>
      <c r="M467" s="229"/>
      <c r="N467" s="230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150</v>
      </c>
      <c r="AU467" s="18" t="s">
        <v>82</v>
      </c>
    </row>
    <row r="468" s="13" customFormat="1">
      <c r="A468" s="13"/>
      <c r="B468" s="233"/>
      <c r="C468" s="234"/>
      <c r="D468" s="226" t="s">
        <v>152</v>
      </c>
      <c r="E468" s="235" t="s">
        <v>19</v>
      </c>
      <c r="F468" s="236" t="s">
        <v>231</v>
      </c>
      <c r="G468" s="234"/>
      <c r="H468" s="235" t="s">
        <v>19</v>
      </c>
      <c r="I468" s="237"/>
      <c r="J468" s="234"/>
      <c r="K468" s="234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152</v>
      </c>
      <c r="AU468" s="242" t="s">
        <v>82</v>
      </c>
      <c r="AV468" s="13" t="s">
        <v>80</v>
      </c>
      <c r="AW468" s="13" t="s">
        <v>33</v>
      </c>
      <c r="AX468" s="13" t="s">
        <v>72</v>
      </c>
      <c r="AY468" s="242" t="s">
        <v>139</v>
      </c>
    </row>
    <row r="469" s="14" customFormat="1">
      <c r="A469" s="14"/>
      <c r="B469" s="243"/>
      <c r="C469" s="244"/>
      <c r="D469" s="226" t="s">
        <v>152</v>
      </c>
      <c r="E469" s="245" t="s">
        <v>19</v>
      </c>
      <c r="F469" s="246" t="s">
        <v>674</v>
      </c>
      <c r="G469" s="244"/>
      <c r="H469" s="247">
        <v>49.560000000000002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152</v>
      </c>
      <c r="AU469" s="253" t="s">
        <v>82</v>
      </c>
      <c r="AV469" s="14" t="s">
        <v>82</v>
      </c>
      <c r="AW469" s="14" t="s">
        <v>33</v>
      </c>
      <c r="AX469" s="14" t="s">
        <v>72</v>
      </c>
      <c r="AY469" s="253" t="s">
        <v>139</v>
      </c>
    </row>
    <row r="470" s="15" customFormat="1">
      <c r="A470" s="15"/>
      <c r="B470" s="254"/>
      <c r="C470" s="255"/>
      <c r="D470" s="226" t="s">
        <v>152</v>
      </c>
      <c r="E470" s="256" t="s">
        <v>19</v>
      </c>
      <c r="F470" s="257" t="s">
        <v>154</v>
      </c>
      <c r="G470" s="255"/>
      <c r="H470" s="258">
        <v>49.560000000000002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4" t="s">
        <v>152</v>
      </c>
      <c r="AU470" s="264" t="s">
        <v>82</v>
      </c>
      <c r="AV470" s="15" t="s">
        <v>155</v>
      </c>
      <c r="AW470" s="15" t="s">
        <v>33</v>
      </c>
      <c r="AX470" s="15" t="s">
        <v>80</v>
      </c>
      <c r="AY470" s="264" t="s">
        <v>139</v>
      </c>
    </row>
    <row r="471" s="2" customFormat="1" ht="16.5" customHeight="1">
      <c r="A471" s="39"/>
      <c r="B471" s="40"/>
      <c r="C471" s="213" t="s">
        <v>693</v>
      </c>
      <c r="D471" s="213" t="s">
        <v>142</v>
      </c>
      <c r="E471" s="214" t="s">
        <v>694</v>
      </c>
      <c r="F471" s="215" t="s">
        <v>695</v>
      </c>
      <c r="G471" s="216" t="s">
        <v>227</v>
      </c>
      <c r="H471" s="217">
        <v>57.530000000000001</v>
      </c>
      <c r="I471" s="218"/>
      <c r="J471" s="219">
        <f>ROUND(I471*H471,2)</f>
        <v>0</v>
      </c>
      <c r="K471" s="215" t="s">
        <v>146</v>
      </c>
      <c r="L471" s="45"/>
      <c r="M471" s="220" t="s">
        <v>19</v>
      </c>
      <c r="N471" s="221" t="s">
        <v>43</v>
      </c>
      <c r="O471" s="85"/>
      <c r="P471" s="222">
        <f>O471*H471</f>
        <v>0</v>
      </c>
      <c r="Q471" s="222">
        <v>0.00025999999999999998</v>
      </c>
      <c r="R471" s="222">
        <f>Q471*H471</f>
        <v>0.014957799999999999</v>
      </c>
      <c r="S471" s="222">
        <v>0</v>
      </c>
      <c r="T471" s="22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4" t="s">
        <v>319</v>
      </c>
      <c r="AT471" s="224" t="s">
        <v>142</v>
      </c>
      <c r="AU471" s="224" t="s">
        <v>82</v>
      </c>
      <c r="AY471" s="18" t="s">
        <v>139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8" t="s">
        <v>80</v>
      </c>
      <c r="BK471" s="225">
        <f>ROUND(I471*H471,2)</f>
        <v>0</v>
      </c>
      <c r="BL471" s="18" t="s">
        <v>319</v>
      </c>
      <c r="BM471" s="224" t="s">
        <v>696</v>
      </c>
    </row>
    <row r="472" s="2" customFormat="1">
      <c r="A472" s="39"/>
      <c r="B472" s="40"/>
      <c r="C472" s="41"/>
      <c r="D472" s="226" t="s">
        <v>149</v>
      </c>
      <c r="E472" s="41"/>
      <c r="F472" s="227" t="s">
        <v>697</v>
      </c>
      <c r="G472" s="41"/>
      <c r="H472" s="41"/>
      <c r="I472" s="228"/>
      <c r="J472" s="41"/>
      <c r="K472" s="41"/>
      <c r="L472" s="45"/>
      <c r="M472" s="229"/>
      <c r="N472" s="230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149</v>
      </c>
      <c r="AU472" s="18" t="s">
        <v>82</v>
      </c>
    </row>
    <row r="473" s="2" customFormat="1">
      <c r="A473" s="39"/>
      <c r="B473" s="40"/>
      <c r="C473" s="41"/>
      <c r="D473" s="231" t="s">
        <v>150</v>
      </c>
      <c r="E473" s="41"/>
      <c r="F473" s="232" t="s">
        <v>698</v>
      </c>
      <c r="G473" s="41"/>
      <c r="H473" s="41"/>
      <c r="I473" s="228"/>
      <c r="J473" s="41"/>
      <c r="K473" s="41"/>
      <c r="L473" s="45"/>
      <c r="M473" s="229"/>
      <c r="N473" s="230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150</v>
      </c>
      <c r="AU473" s="18" t="s">
        <v>82</v>
      </c>
    </row>
    <row r="474" s="13" customFormat="1">
      <c r="A474" s="13"/>
      <c r="B474" s="233"/>
      <c r="C474" s="234"/>
      <c r="D474" s="226" t="s">
        <v>152</v>
      </c>
      <c r="E474" s="235" t="s">
        <v>19</v>
      </c>
      <c r="F474" s="236" t="s">
        <v>231</v>
      </c>
      <c r="G474" s="234"/>
      <c r="H474" s="235" t="s">
        <v>19</v>
      </c>
      <c r="I474" s="237"/>
      <c r="J474" s="234"/>
      <c r="K474" s="234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152</v>
      </c>
      <c r="AU474" s="242" t="s">
        <v>82</v>
      </c>
      <c r="AV474" s="13" t="s">
        <v>80</v>
      </c>
      <c r="AW474" s="13" t="s">
        <v>33</v>
      </c>
      <c r="AX474" s="13" t="s">
        <v>72</v>
      </c>
      <c r="AY474" s="242" t="s">
        <v>139</v>
      </c>
    </row>
    <row r="475" s="13" customFormat="1">
      <c r="A475" s="13"/>
      <c r="B475" s="233"/>
      <c r="C475" s="234"/>
      <c r="D475" s="226" t="s">
        <v>152</v>
      </c>
      <c r="E475" s="235" t="s">
        <v>19</v>
      </c>
      <c r="F475" s="236" t="s">
        <v>699</v>
      </c>
      <c r="G475" s="234"/>
      <c r="H475" s="235" t="s">
        <v>19</v>
      </c>
      <c r="I475" s="237"/>
      <c r="J475" s="234"/>
      <c r="K475" s="234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152</v>
      </c>
      <c r="AU475" s="242" t="s">
        <v>82</v>
      </c>
      <c r="AV475" s="13" t="s">
        <v>80</v>
      </c>
      <c r="AW475" s="13" t="s">
        <v>33</v>
      </c>
      <c r="AX475" s="13" t="s">
        <v>72</v>
      </c>
      <c r="AY475" s="242" t="s">
        <v>139</v>
      </c>
    </row>
    <row r="476" s="14" customFormat="1">
      <c r="A476" s="14"/>
      <c r="B476" s="243"/>
      <c r="C476" s="244"/>
      <c r="D476" s="226" t="s">
        <v>152</v>
      </c>
      <c r="E476" s="245" t="s">
        <v>19</v>
      </c>
      <c r="F476" s="246" t="s">
        <v>700</v>
      </c>
      <c r="G476" s="244"/>
      <c r="H476" s="247">
        <v>12.98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152</v>
      </c>
      <c r="AU476" s="253" t="s">
        <v>82</v>
      </c>
      <c r="AV476" s="14" t="s">
        <v>82</v>
      </c>
      <c r="AW476" s="14" t="s">
        <v>33</v>
      </c>
      <c r="AX476" s="14" t="s">
        <v>72</v>
      </c>
      <c r="AY476" s="253" t="s">
        <v>139</v>
      </c>
    </row>
    <row r="477" s="13" customFormat="1">
      <c r="A477" s="13"/>
      <c r="B477" s="233"/>
      <c r="C477" s="234"/>
      <c r="D477" s="226" t="s">
        <v>152</v>
      </c>
      <c r="E477" s="235" t="s">
        <v>19</v>
      </c>
      <c r="F477" s="236" t="s">
        <v>701</v>
      </c>
      <c r="G477" s="234"/>
      <c r="H477" s="235" t="s">
        <v>19</v>
      </c>
      <c r="I477" s="237"/>
      <c r="J477" s="234"/>
      <c r="K477" s="234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152</v>
      </c>
      <c r="AU477" s="242" t="s">
        <v>82</v>
      </c>
      <c r="AV477" s="13" t="s">
        <v>80</v>
      </c>
      <c r="AW477" s="13" t="s">
        <v>33</v>
      </c>
      <c r="AX477" s="13" t="s">
        <v>72</v>
      </c>
      <c r="AY477" s="242" t="s">
        <v>139</v>
      </c>
    </row>
    <row r="478" s="14" customFormat="1">
      <c r="A478" s="14"/>
      <c r="B478" s="243"/>
      <c r="C478" s="244"/>
      <c r="D478" s="226" t="s">
        <v>152</v>
      </c>
      <c r="E478" s="245" t="s">
        <v>19</v>
      </c>
      <c r="F478" s="246" t="s">
        <v>702</v>
      </c>
      <c r="G478" s="244"/>
      <c r="H478" s="247">
        <v>44.549999999999997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152</v>
      </c>
      <c r="AU478" s="253" t="s">
        <v>82</v>
      </c>
      <c r="AV478" s="14" t="s">
        <v>82</v>
      </c>
      <c r="AW478" s="14" t="s">
        <v>33</v>
      </c>
      <c r="AX478" s="14" t="s">
        <v>72</v>
      </c>
      <c r="AY478" s="253" t="s">
        <v>139</v>
      </c>
    </row>
    <row r="479" s="15" customFormat="1">
      <c r="A479" s="15"/>
      <c r="B479" s="254"/>
      <c r="C479" s="255"/>
      <c r="D479" s="226" t="s">
        <v>152</v>
      </c>
      <c r="E479" s="256" t="s">
        <v>19</v>
      </c>
      <c r="F479" s="257" t="s">
        <v>154</v>
      </c>
      <c r="G479" s="255"/>
      <c r="H479" s="258">
        <v>57.530000000000001</v>
      </c>
      <c r="I479" s="259"/>
      <c r="J479" s="255"/>
      <c r="K479" s="255"/>
      <c r="L479" s="260"/>
      <c r="M479" s="280"/>
      <c r="N479" s="281"/>
      <c r="O479" s="281"/>
      <c r="P479" s="281"/>
      <c r="Q479" s="281"/>
      <c r="R479" s="281"/>
      <c r="S479" s="281"/>
      <c r="T479" s="282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152</v>
      </c>
      <c r="AU479" s="264" t="s">
        <v>82</v>
      </c>
      <c r="AV479" s="15" t="s">
        <v>155</v>
      </c>
      <c r="AW479" s="15" t="s">
        <v>33</v>
      </c>
      <c r="AX479" s="15" t="s">
        <v>80</v>
      </c>
      <c r="AY479" s="264" t="s">
        <v>139</v>
      </c>
    </row>
    <row r="480" s="2" customFormat="1" ht="6.96" customHeight="1">
      <c r="A480" s="39"/>
      <c r="B480" s="60"/>
      <c r="C480" s="61"/>
      <c r="D480" s="61"/>
      <c r="E480" s="61"/>
      <c r="F480" s="61"/>
      <c r="G480" s="61"/>
      <c r="H480" s="61"/>
      <c r="I480" s="61"/>
      <c r="J480" s="61"/>
      <c r="K480" s="61"/>
      <c r="L480" s="45"/>
      <c r="M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</row>
  </sheetData>
  <sheetProtection sheet="1" autoFilter="0" formatColumns="0" formatRows="0" objects="1" scenarios="1" spinCount="100000" saltValue="ukaHTzmdfcCH46EvibLkkHwWMbSRZrkqR9vmKhYLqs+9KIXkcDZaw7XeOeMIHTnai2t0+JrBGXHgDCbkdMG8Iw==" hashValue="n/v67MC11e8jp20C877lcioT51h5LERN1CcUjRl/oFNBzITeFdfjlvfDb+TVx2u5rZZyWNxbvrjN7fkrvZ1/Gw==" algorithmName="SHA-512" password="CC35"/>
  <autoFilter ref="C90:K47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1/612131121"/>
    <hyperlink ref="F103" r:id="rId2" display="https://podminky.urs.cz/item/CS_URS_2023_01/612135011"/>
    <hyperlink ref="F110" r:id="rId3" display="https://podminky.urs.cz/item/CS_URS_2023_01/612135095"/>
    <hyperlink ref="F117" r:id="rId4" display="https://podminky.urs.cz/item/CS_URS_2023_01/612142001"/>
    <hyperlink ref="F130" r:id="rId5" display="https://podminky.urs.cz/item/CS_URS_2023_01/612315411"/>
    <hyperlink ref="F137" r:id="rId6" display="https://podminky.urs.cz/item/CS_URS_2023_01/619991001"/>
    <hyperlink ref="F140" r:id="rId7" display="https://podminky.urs.cz/item/CS_URS_2023_01/619991011"/>
    <hyperlink ref="F145" r:id="rId8" display="https://podminky.urs.cz/item/CS_URS_2023_01/619995001"/>
    <hyperlink ref="F152" r:id="rId9" display="https://podminky.urs.cz/item/CS_URS_2023_01/632451415"/>
    <hyperlink ref="F160" r:id="rId10" display="https://podminky.urs.cz/item/CS_URS_2023_01/949101111"/>
    <hyperlink ref="F165" r:id="rId11" display="https://podminky.urs.cz/item/CS_URS_2023_01/952901111"/>
    <hyperlink ref="F170" r:id="rId12" display="https://podminky.urs.cz/item/CS_URS_2023_01/962031132"/>
    <hyperlink ref="F176" r:id="rId13" display="https://podminky.urs.cz/item/CS_URS_2023_01/965045112"/>
    <hyperlink ref="F191" r:id="rId14" display="https://podminky.urs.cz/item/CS_URS_2023_01/997013214"/>
    <hyperlink ref="F194" r:id="rId15" display="https://podminky.urs.cz/item/CS_URS_2023_01/997013501"/>
    <hyperlink ref="F197" r:id="rId16" display="https://podminky.urs.cz/item/CS_URS_2023_01/997013509"/>
    <hyperlink ref="F201" r:id="rId17" display="https://podminky.urs.cz/item/CS_URS_2023_01/997013601"/>
    <hyperlink ref="F204" r:id="rId18" display="https://podminky.urs.cz/item/CS_URS_2023_01/997013603"/>
    <hyperlink ref="F207" r:id="rId19" display="https://podminky.urs.cz/item/CS_URS_2023_01/997013631"/>
    <hyperlink ref="F212" r:id="rId20" display="https://podminky.urs.cz/item/CS_URS_2023_01/997013813"/>
    <hyperlink ref="F216" r:id="rId21" display="https://podminky.urs.cz/item/CS_URS_2023_01/998018003"/>
    <hyperlink ref="F233" r:id="rId22" display="https://podminky.urs.cz/item/CS_URS_2023_01/998735203"/>
    <hyperlink ref="F237" r:id="rId23" display="https://podminky.urs.cz/item/CS_URS_2023_01/763111411"/>
    <hyperlink ref="F244" r:id="rId24" display="https://podminky.urs.cz/item/CS_URS_2023_01/763111717"/>
    <hyperlink ref="F247" r:id="rId25" display="https://podminky.urs.cz/item/CS_URS_2023_01/763111751"/>
    <hyperlink ref="F250" r:id="rId26" display="https://podminky.urs.cz/item/CS_URS_2023_01/763121465"/>
    <hyperlink ref="F257" r:id="rId27" display="https://podminky.urs.cz/item/CS_URS_2023_01/763121712"/>
    <hyperlink ref="F262" r:id="rId28" display="https://podminky.urs.cz/item/CS_URS_2023_01/763121714"/>
    <hyperlink ref="F265" r:id="rId29" display="https://podminky.urs.cz/item/CS_URS_2023_01/763131411"/>
    <hyperlink ref="F272" r:id="rId30" display="https://podminky.urs.cz/item/CS_URS_2023_01/763131712"/>
    <hyperlink ref="F277" r:id="rId31" display="https://podminky.urs.cz/item/CS_URS_2023_01/763131714"/>
    <hyperlink ref="F280" r:id="rId32" display="https://podminky.urs.cz/item/CS_URS_2023_01/763131761"/>
    <hyperlink ref="F283" r:id="rId33" display="https://podminky.urs.cz/item/CS_URS_2023_01/763131765"/>
    <hyperlink ref="F286" r:id="rId34" display="https://podminky.urs.cz/item/CS_URS_2023_01/763132811"/>
    <hyperlink ref="F293" r:id="rId35" display="https://podminky.urs.cz/item/CS_URS_2023_01/998763102"/>
    <hyperlink ref="F296" r:id="rId36" display="https://podminky.urs.cz/item/CS_URS_2023_01/998763181"/>
    <hyperlink ref="F300" r:id="rId37" display="https://podminky.urs.cz/item/CS_URS_2023_01/767581801"/>
    <hyperlink ref="F307" r:id="rId38" display="https://podminky.urs.cz/item/CS_URS_2023_01/767582800"/>
    <hyperlink ref="F314" r:id="rId39" display="https://podminky.urs.cz/item/CS_URS_2023_01/767584151"/>
    <hyperlink ref="F331" r:id="rId40" display="https://podminky.urs.cz/item/CS_URS_2023_01/998767203"/>
    <hyperlink ref="F335" r:id="rId41" display="https://podminky.urs.cz/item/CS_URS_2023_01/776111311"/>
    <hyperlink ref="F342" r:id="rId42" display="https://podminky.urs.cz/item/CS_URS_2023_01/776121111"/>
    <hyperlink ref="F350" r:id="rId43" display="https://podminky.urs.cz/item/CS_URS_2023_01/776121311"/>
    <hyperlink ref="F358" r:id="rId44" display="https://podminky.urs.cz/item/CS_URS_2023_01/776141121"/>
    <hyperlink ref="F366" r:id="rId45" display="https://podminky.urs.cz/item/CS_URS_2023_01/776201812"/>
    <hyperlink ref="F372" r:id="rId46" display="https://podminky.urs.cz/item/CS_URS_2023_01/776221221"/>
    <hyperlink ref="F384" r:id="rId47" display="https://podminky.urs.cz/item/CS_URS_2023_01/776410811"/>
    <hyperlink ref="F390" r:id="rId48" display="https://podminky.urs.cz/item/CS_URS_2023_01/776411112"/>
    <hyperlink ref="F397" r:id="rId49" display="https://podminky.urs.cz/item/CS_URS_2023_01/776421111"/>
    <hyperlink ref="F412" r:id="rId50" display="https://podminky.urs.cz/item/CS_URS_2023_01/776991821"/>
    <hyperlink ref="F423" r:id="rId51" display="https://podminky.urs.cz/item/CS_URS_2023_01/998776103"/>
    <hyperlink ref="F426" r:id="rId52" display="https://podminky.urs.cz/item/CS_URS_2023_01/998776181"/>
    <hyperlink ref="F430" r:id="rId53" display="https://podminky.urs.cz/item/CS_URS_2023_01/783601711"/>
    <hyperlink ref="F436" r:id="rId54" display="https://podminky.urs.cz/item/CS_URS_2023_01/783601715"/>
    <hyperlink ref="F439" r:id="rId55" display="https://podminky.urs.cz/item/CS_URS_2023_01/783614551"/>
    <hyperlink ref="F442" r:id="rId56" display="https://podminky.urs.cz/item/CS_URS_2023_01/783615551"/>
    <hyperlink ref="F445" r:id="rId57" display="https://podminky.urs.cz/item/CS_URS_2023_01/783617605"/>
    <hyperlink ref="F449" r:id="rId58" display="https://podminky.urs.cz/item/CS_URS_2023_01/784111001"/>
    <hyperlink ref="F455" r:id="rId59" display="https://podminky.urs.cz/item/CS_URS_2023_01/784111011"/>
    <hyperlink ref="F461" r:id="rId60" display="https://podminky.urs.cz/item/CS_URS_2023_01/784111031"/>
    <hyperlink ref="F467" r:id="rId61" display="https://podminky.urs.cz/item/CS_URS_2023_01/784121001"/>
    <hyperlink ref="F473" r:id="rId62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112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12. 1. 2023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ROUND(J88,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ROUND((SUM(BE88:BE262)),  2)</f>
        <v>0</v>
      </c>
      <c r="G33" s="39"/>
      <c r="H33" s="39"/>
      <c r="I33" s="158">
        <v>0.20999999999999999</v>
      </c>
      <c r="J33" s="157">
        <f>ROUND(((SUM(BE88:BE262))*I33),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ROUND((SUM(BF88:BF262)),  2)</f>
        <v>0</v>
      </c>
      <c r="G34" s="39"/>
      <c r="H34" s="39"/>
      <c r="I34" s="158">
        <v>0.14999999999999999</v>
      </c>
      <c r="J34" s="157">
        <f>ROUND(((SUM(BF88:BF262))*I34),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ROUND((SUM(BG88:BG262)),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ROUND((SUM(BH88:BH262)),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ROUND((SUM(BI88:BI262)),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C ve 4.n.p. pro zřízení sesterny oddělení interna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112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002 - Zdravotechnika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 - Místek</v>
      </c>
      <c r="G52" s="41"/>
      <c r="H52" s="41"/>
      <c r="I52" s="33" t="s">
        <v>23</v>
      </c>
      <c r="J52" s="73" t="str">
        <f>IF(J12="","",J12)</f>
        <v>12. 1. 2023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Nemosnice ve Frýdku-Místku,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115</v>
      </c>
      <c r="D57" s="172"/>
      <c r="E57" s="172"/>
      <c r="F57" s="172"/>
      <c r="G57" s="172"/>
      <c r="H57" s="172"/>
      <c r="I57" s="172"/>
      <c r="J57" s="173" t="s">
        <v>116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75"/>
      <c r="C60" s="176"/>
      <c r="D60" s="177" t="s">
        <v>210</v>
      </c>
      <c r="E60" s="178"/>
      <c r="F60" s="178"/>
      <c r="G60" s="178"/>
      <c r="H60" s="178"/>
      <c r="I60" s="178"/>
      <c r="J60" s="179">
        <f>J89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211</v>
      </c>
      <c r="E61" s="183"/>
      <c r="F61" s="183"/>
      <c r="G61" s="183"/>
      <c r="H61" s="183"/>
      <c r="I61" s="183"/>
      <c r="J61" s="184">
        <f>J90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212</v>
      </c>
      <c r="E62" s="183"/>
      <c r="F62" s="183"/>
      <c r="G62" s="183"/>
      <c r="H62" s="183"/>
      <c r="I62" s="183"/>
      <c r="J62" s="184">
        <f>J109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213</v>
      </c>
      <c r="E63" s="183"/>
      <c r="F63" s="183"/>
      <c r="G63" s="183"/>
      <c r="H63" s="183"/>
      <c r="I63" s="183"/>
      <c r="J63" s="184">
        <f>J124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214</v>
      </c>
      <c r="E64" s="183"/>
      <c r="F64" s="183"/>
      <c r="G64" s="183"/>
      <c r="H64" s="183"/>
      <c r="I64" s="183"/>
      <c r="J64" s="184">
        <f>J140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5"/>
      <c r="C65" s="176"/>
      <c r="D65" s="177" t="s">
        <v>215</v>
      </c>
      <c r="E65" s="178"/>
      <c r="F65" s="178"/>
      <c r="G65" s="178"/>
      <c r="H65" s="178"/>
      <c r="I65" s="178"/>
      <c r="J65" s="179">
        <f>J144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704</v>
      </c>
      <c r="E66" s="183"/>
      <c r="F66" s="183"/>
      <c r="G66" s="183"/>
      <c r="H66" s="183"/>
      <c r="I66" s="183"/>
      <c r="J66" s="184">
        <f>J145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705</v>
      </c>
      <c r="E67" s="183"/>
      <c r="F67" s="183"/>
      <c r="G67" s="183"/>
      <c r="H67" s="183"/>
      <c r="I67" s="183"/>
      <c r="J67" s="184">
        <f>J177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706</v>
      </c>
      <c r="E68" s="183"/>
      <c r="F68" s="183"/>
      <c r="G68" s="183"/>
      <c r="H68" s="183"/>
      <c r="I68" s="183"/>
      <c r="J68" s="184">
        <f>J235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123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Stavební úpravy budovy C ve 4.n.p. pro zřízení sesterny oddělení interna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112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002 - Zdravotechnika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Frýdek - Místek</v>
      </c>
      <c r="G82" s="41"/>
      <c r="H82" s="41"/>
      <c r="I82" s="33" t="s">
        <v>23</v>
      </c>
      <c r="J82" s="73" t="str">
        <f>IF(J12="","",J12)</f>
        <v>12. 1. 2023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Nemosnice ve Frýdku-Místku, p.o.</v>
      </c>
      <c r="G84" s="41"/>
      <c r="H84" s="41"/>
      <c r="I84" s="33" t="s">
        <v>31</v>
      </c>
      <c r="J84" s="37" t="str">
        <f>E21</f>
        <v>Forsing projekt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Jindřich Jansa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124</v>
      </c>
      <c r="D87" s="189" t="s">
        <v>57</v>
      </c>
      <c r="E87" s="189" t="s">
        <v>53</v>
      </c>
      <c r="F87" s="189" t="s">
        <v>54</v>
      </c>
      <c r="G87" s="189" t="s">
        <v>125</v>
      </c>
      <c r="H87" s="189" t="s">
        <v>126</v>
      </c>
      <c r="I87" s="189" t="s">
        <v>127</v>
      </c>
      <c r="J87" s="189" t="s">
        <v>116</v>
      </c>
      <c r="K87" s="190" t="s">
        <v>128</v>
      </c>
      <c r="L87" s="191"/>
      <c r="M87" s="93" t="s">
        <v>19</v>
      </c>
      <c r="N87" s="94" t="s">
        <v>42</v>
      </c>
      <c r="O87" s="94" t="s">
        <v>129</v>
      </c>
      <c r="P87" s="94" t="s">
        <v>130</v>
      </c>
      <c r="Q87" s="94" t="s">
        <v>131</v>
      </c>
      <c r="R87" s="94" t="s">
        <v>132</v>
      </c>
      <c r="S87" s="94" t="s">
        <v>133</v>
      </c>
      <c r="T87" s="95" t="s">
        <v>134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135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P89+P144</f>
        <v>0</v>
      </c>
      <c r="Q88" s="97"/>
      <c r="R88" s="194">
        <f>R89+R144</f>
        <v>0.16391</v>
      </c>
      <c r="S88" s="97"/>
      <c r="T88" s="195">
        <f>T89+T144</f>
        <v>0.24299999999999999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117</v>
      </c>
      <c r="BK88" s="196">
        <f>BK89+BK144</f>
        <v>0</v>
      </c>
    </row>
    <row r="89" s="12" customFormat="1" ht="25.92" customHeight="1">
      <c r="A89" s="12"/>
      <c r="B89" s="197"/>
      <c r="C89" s="198"/>
      <c r="D89" s="199" t="s">
        <v>71</v>
      </c>
      <c r="E89" s="200" t="s">
        <v>222</v>
      </c>
      <c r="F89" s="200" t="s">
        <v>223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P90+P109+P124+P140</f>
        <v>0</v>
      </c>
      <c r="Q89" s="205"/>
      <c r="R89" s="206">
        <f>R90+R109+R124+R140</f>
        <v>0.11304</v>
      </c>
      <c r="S89" s="205"/>
      <c r="T89" s="207">
        <f>T90+T109+T124+T140</f>
        <v>0.24299999999999999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71</v>
      </c>
      <c r="AU89" s="209" t="s">
        <v>72</v>
      </c>
      <c r="AY89" s="208" t="s">
        <v>139</v>
      </c>
      <c r="BK89" s="210">
        <f>BK90+BK109+BK124+BK140</f>
        <v>0</v>
      </c>
    </row>
    <row r="90" s="12" customFormat="1" ht="22.8" customHeight="1">
      <c r="A90" s="12"/>
      <c r="B90" s="197"/>
      <c r="C90" s="198"/>
      <c r="D90" s="199" t="s">
        <v>71</v>
      </c>
      <c r="E90" s="211" t="s">
        <v>177</v>
      </c>
      <c r="F90" s="211" t="s">
        <v>224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SUM(P91:P108)</f>
        <v>0</v>
      </c>
      <c r="Q90" s="205"/>
      <c r="R90" s="206">
        <f>SUM(R91:R108)</f>
        <v>0.11304</v>
      </c>
      <c r="S90" s="205"/>
      <c r="T90" s="207">
        <f>SUM(T91:T108)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80</v>
      </c>
      <c r="AY90" s="208" t="s">
        <v>139</v>
      </c>
      <c r="BK90" s="210">
        <f>SUM(BK91:BK108)</f>
        <v>0</v>
      </c>
    </row>
    <row r="91" s="2" customFormat="1" ht="16.5" customHeight="1">
      <c r="A91" s="39"/>
      <c r="B91" s="40"/>
      <c r="C91" s="213" t="s">
        <v>80</v>
      </c>
      <c r="D91" s="213" t="s">
        <v>142</v>
      </c>
      <c r="E91" s="214" t="s">
        <v>707</v>
      </c>
      <c r="F91" s="215" t="s">
        <v>708</v>
      </c>
      <c r="G91" s="216" t="s">
        <v>227</v>
      </c>
      <c r="H91" s="217">
        <v>1.2</v>
      </c>
      <c r="I91" s="218"/>
      <c r="J91" s="219">
        <f>ROUND(I91*H91,2)</f>
        <v>0</v>
      </c>
      <c r="K91" s="215" t="s">
        <v>146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0.056000000000000001</v>
      </c>
      <c r="R91" s="222">
        <f>Q91*H91</f>
        <v>0.067199999999999996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155</v>
      </c>
      <c r="AT91" s="224" t="s">
        <v>142</v>
      </c>
      <c r="AU91" s="224" t="s">
        <v>82</v>
      </c>
      <c r="AY91" s="18" t="s">
        <v>139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155</v>
      </c>
      <c r="BM91" s="224" t="s">
        <v>709</v>
      </c>
    </row>
    <row r="92" s="2" customFormat="1">
      <c r="A92" s="39"/>
      <c r="B92" s="40"/>
      <c r="C92" s="41"/>
      <c r="D92" s="226" t="s">
        <v>149</v>
      </c>
      <c r="E92" s="41"/>
      <c r="F92" s="227" t="s">
        <v>710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149</v>
      </c>
      <c r="AU92" s="18" t="s">
        <v>82</v>
      </c>
    </row>
    <row r="93" s="2" customFormat="1">
      <c r="A93" s="39"/>
      <c r="B93" s="40"/>
      <c r="C93" s="41"/>
      <c r="D93" s="231" t="s">
        <v>150</v>
      </c>
      <c r="E93" s="41"/>
      <c r="F93" s="232" t="s">
        <v>711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150</v>
      </c>
      <c r="AU93" s="18" t="s">
        <v>82</v>
      </c>
    </row>
    <row r="94" s="13" customFormat="1">
      <c r="A94" s="13"/>
      <c r="B94" s="233"/>
      <c r="C94" s="234"/>
      <c r="D94" s="226" t="s">
        <v>152</v>
      </c>
      <c r="E94" s="235" t="s">
        <v>19</v>
      </c>
      <c r="F94" s="236" t="s">
        <v>712</v>
      </c>
      <c r="G94" s="234"/>
      <c r="H94" s="235" t="s">
        <v>19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152</v>
      </c>
      <c r="AU94" s="242" t="s">
        <v>82</v>
      </c>
      <c r="AV94" s="13" t="s">
        <v>80</v>
      </c>
      <c r="AW94" s="13" t="s">
        <v>33</v>
      </c>
      <c r="AX94" s="13" t="s">
        <v>72</v>
      </c>
      <c r="AY94" s="242" t="s">
        <v>139</v>
      </c>
    </row>
    <row r="95" s="13" customFormat="1">
      <c r="A95" s="13"/>
      <c r="B95" s="233"/>
      <c r="C95" s="234"/>
      <c r="D95" s="226" t="s">
        <v>152</v>
      </c>
      <c r="E95" s="235" t="s">
        <v>19</v>
      </c>
      <c r="F95" s="236" t="s">
        <v>713</v>
      </c>
      <c r="G95" s="234"/>
      <c r="H95" s="235" t="s">
        <v>19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152</v>
      </c>
      <c r="AU95" s="242" t="s">
        <v>82</v>
      </c>
      <c r="AV95" s="13" t="s">
        <v>80</v>
      </c>
      <c r="AW95" s="13" t="s">
        <v>33</v>
      </c>
      <c r="AX95" s="13" t="s">
        <v>72</v>
      </c>
      <c r="AY95" s="242" t="s">
        <v>139</v>
      </c>
    </row>
    <row r="96" s="14" customFormat="1">
      <c r="A96" s="14"/>
      <c r="B96" s="243"/>
      <c r="C96" s="244"/>
      <c r="D96" s="226" t="s">
        <v>152</v>
      </c>
      <c r="E96" s="245" t="s">
        <v>19</v>
      </c>
      <c r="F96" s="246" t="s">
        <v>714</v>
      </c>
      <c r="G96" s="244"/>
      <c r="H96" s="247">
        <v>0.59999999999999998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152</v>
      </c>
      <c r="AU96" s="253" t="s">
        <v>82</v>
      </c>
      <c r="AV96" s="14" t="s">
        <v>82</v>
      </c>
      <c r="AW96" s="14" t="s">
        <v>33</v>
      </c>
      <c r="AX96" s="14" t="s">
        <v>72</v>
      </c>
      <c r="AY96" s="253" t="s">
        <v>139</v>
      </c>
    </row>
    <row r="97" s="13" customFormat="1">
      <c r="A97" s="13"/>
      <c r="B97" s="233"/>
      <c r="C97" s="234"/>
      <c r="D97" s="226" t="s">
        <v>152</v>
      </c>
      <c r="E97" s="235" t="s">
        <v>19</v>
      </c>
      <c r="F97" s="236" t="s">
        <v>715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152</v>
      </c>
      <c r="AU97" s="242" t="s">
        <v>82</v>
      </c>
      <c r="AV97" s="13" t="s">
        <v>80</v>
      </c>
      <c r="AW97" s="13" t="s">
        <v>33</v>
      </c>
      <c r="AX97" s="13" t="s">
        <v>72</v>
      </c>
      <c r="AY97" s="242" t="s">
        <v>139</v>
      </c>
    </row>
    <row r="98" s="14" customFormat="1">
      <c r="A98" s="14"/>
      <c r="B98" s="243"/>
      <c r="C98" s="244"/>
      <c r="D98" s="226" t="s">
        <v>152</v>
      </c>
      <c r="E98" s="245" t="s">
        <v>19</v>
      </c>
      <c r="F98" s="246" t="s">
        <v>716</v>
      </c>
      <c r="G98" s="244"/>
      <c r="H98" s="247">
        <v>0.59999999999999998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152</v>
      </c>
      <c r="AU98" s="253" t="s">
        <v>82</v>
      </c>
      <c r="AV98" s="14" t="s">
        <v>82</v>
      </c>
      <c r="AW98" s="14" t="s">
        <v>33</v>
      </c>
      <c r="AX98" s="14" t="s">
        <v>72</v>
      </c>
      <c r="AY98" s="253" t="s">
        <v>139</v>
      </c>
    </row>
    <row r="99" s="15" customFormat="1">
      <c r="A99" s="15"/>
      <c r="B99" s="254"/>
      <c r="C99" s="255"/>
      <c r="D99" s="226" t="s">
        <v>152</v>
      </c>
      <c r="E99" s="256" t="s">
        <v>19</v>
      </c>
      <c r="F99" s="257" t="s">
        <v>154</v>
      </c>
      <c r="G99" s="255"/>
      <c r="H99" s="258">
        <v>1.2</v>
      </c>
      <c r="I99" s="259"/>
      <c r="J99" s="255"/>
      <c r="K99" s="255"/>
      <c r="L99" s="260"/>
      <c r="M99" s="261"/>
      <c r="N99" s="262"/>
      <c r="O99" s="262"/>
      <c r="P99" s="262"/>
      <c r="Q99" s="262"/>
      <c r="R99" s="262"/>
      <c r="S99" s="262"/>
      <c r="T99" s="263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4" t="s">
        <v>152</v>
      </c>
      <c r="AU99" s="264" t="s">
        <v>82</v>
      </c>
      <c r="AV99" s="15" t="s">
        <v>155</v>
      </c>
      <c r="AW99" s="15" t="s">
        <v>33</v>
      </c>
      <c r="AX99" s="15" t="s">
        <v>80</v>
      </c>
      <c r="AY99" s="264" t="s">
        <v>139</v>
      </c>
    </row>
    <row r="100" s="2" customFormat="1" ht="16.5" customHeight="1">
      <c r="A100" s="39"/>
      <c r="B100" s="40"/>
      <c r="C100" s="213" t="s">
        <v>82</v>
      </c>
      <c r="D100" s="213" t="s">
        <v>142</v>
      </c>
      <c r="E100" s="214" t="s">
        <v>717</v>
      </c>
      <c r="F100" s="215" t="s">
        <v>718</v>
      </c>
      <c r="G100" s="216" t="s">
        <v>227</v>
      </c>
      <c r="H100" s="217">
        <v>1.2</v>
      </c>
      <c r="I100" s="218"/>
      <c r="J100" s="219">
        <f>ROUND(I100*H100,2)</f>
        <v>0</v>
      </c>
      <c r="K100" s="215" t="s">
        <v>146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0.038199999999999998</v>
      </c>
      <c r="R100" s="222">
        <f>Q100*H100</f>
        <v>0.045839999999999999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155</v>
      </c>
      <c r="AT100" s="224" t="s">
        <v>142</v>
      </c>
      <c r="AU100" s="224" t="s">
        <v>82</v>
      </c>
      <c r="AY100" s="18" t="s">
        <v>139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155</v>
      </c>
      <c r="BM100" s="224" t="s">
        <v>719</v>
      </c>
    </row>
    <row r="101" s="2" customFormat="1">
      <c r="A101" s="39"/>
      <c r="B101" s="40"/>
      <c r="C101" s="41"/>
      <c r="D101" s="226" t="s">
        <v>149</v>
      </c>
      <c r="E101" s="41"/>
      <c r="F101" s="227" t="s">
        <v>720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82</v>
      </c>
    </row>
    <row r="102" s="2" customFormat="1">
      <c r="A102" s="39"/>
      <c r="B102" s="40"/>
      <c r="C102" s="41"/>
      <c r="D102" s="231" t="s">
        <v>150</v>
      </c>
      <c r="E102" s="41"/>
      <c r="F102" s="232" t="s">
        <v>721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82</v>
      </c>
    </row>
    <row r="103" s="13" customFormat="1">
      <c r="A103" s="13"/>
      <c r="B103" s="233"/>
      <c r="C103" s="234"/>
      <c r="D103" s="226" t="s">
        <v>152</v>
      </c>
      <c r="E103" s="235" t="s">
        <v>19</v>
      </c>
      <c r="F103" s="236" t="s">
        <v>712</v>
      </c>
      <c r="G103" s="234"/>
      <c r="H103" s="235" t="s">
        <v>19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152</v>
      </c>
      <c r="AU103" s="242" t="s">
        <v>82</v>
      </c>
      <c r="AV103" s="13" t="s">
        <v>80</v>
      </c>
      <c r="AW103" s="13" t="s">
        <v>33</v>
      </c>
      <c r="AX103" s="13" t="s">
        <v>72</v>
      </c>
      <c r="AY103" s="242" t="s">
        <v>139</v>
      </c>
    </row>
    <row r="104" s="13" customFormat="1">
      <c r="A104" s="13"/>
      <c r="B104" s="233"/>
      <c r="C104" s="234"/>
      <c r="D104" s="226" t="s">
        <v>152</v>
      </c>
      <c r="E104" s="235" t="s">
        <v>19</v>
      </c>
      <c r="F104" s="236" t="s">
        <v>713</v>
      </c>
      <c r="G104" s="234"/>
      <c r="H104" s="235" t="s">
        <v>19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152</v>
      </c>
      <c r="AU104" s="242" t="s">
        <v>82</v>
      </c>
      <c r="AV104" s="13" t="s">
        <v>80</v>
      </c>
      <c r="AW104" s="13" t="s">
        <v>33</v>
      </c>
      <c r="AX104" s="13" t="s">
        <v>72</v>
      </c>
      <c r="AY104" s="242" t="s">
        <v>139</v>
      </c>
    </row>
    <row r="105" s="14" customFormat="1">
      <c r="A105" s="14"/>
      <c r="B105" s="243"/>
      <c r="C105" s="244"/>
      <c r="D105" s="226" t="s">
        <v>152</v>
      </c>
      <c r="E105" s="245" t="s">
        <v>19</v>
      </c>
      <c r="F105" s="246" t="s">
        <v>714</v>
      </c>
      <c r="G105" s="244"/>
      <c r="H105" s="247">
        <v>0.59999999999999998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152</v>
      </c>
      <c r="AU105" s="253" t="s">
        <v>82</v>
      </c>
      <c r="AV105" s="14" t="s">
        <v>82</v>
      </c>
      <c r="AW105" s="14" t="s">
        <v>33</v>
      </c>
      <c r="AX105" s="14" t="s">
        <v>72</v>
      </c>
      <c r="AY105" s="253" t="s">
        <v>139</v>
      </c>
    </row>
    <row r="106" s="13" customFormat="1">
      <c r="A106" s="13"/>
      <c r="B106" s="233"/>
      <c r="C106" s="234"/>
      <c r="D106" s="226" t="s">
        <v>152</v>
      </c>
      <c r="E106" s="235" t="s">
        <v>19</v>
      </c>
      <c r="F106" s="236" t="s">
        <v>715</v>
      </c>
      <c r="G106" s="234"/>
      <c r="H106" s="235" t="s">
        <v>19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152</v>
      </c>
      <c r="AU106" s="242" t="s">
        <v>82</v>
      </c>
      <c r="AV106" s="13" t="s">
        <v>80</v>
      </c>
      <c r="AW106" s="13" t="s">
        <v>33</v>
      </c>
      <c r="AX106" s="13" t="s">
        <v>72</v>
      </c>
      <c r="AY106" s="242" t="s">
        <v>139</v>
      </c>
    </row>
    <row r="107" s="14" customFormat="1">
      <c r="A107" s="14"/>
      <c r="B107" s="243"/>
      <c r="C107" s="244"/>
      <c r="D107" s="226" t="s">
        <v>152</v>
      </c>
      <c r="E107" s="245" t="s">
        <v>19</v>
      </c>
      <c r="F107" s="246" t="s">
        <v>716</v>
      </c>
      <c r="G107" s="244"/>
      <c r="H107" s="247">
        <v>0.59999999999999998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152</v>
      </c>
      <c r="AU107" s="253" t="s">
        <v>82</v>
      </c>
      <c r="AV107" s="14" t="s">
        <v>82</v>
      </c>
      <c r="AW107" s="14" t="s">
        <v>33</v>
      </c>
      <c r="AX107" s="14" t="s">
        <v>72</v>
      </c>
      <c r="AY107" s="253" t="s">
        <v>139</v>
      </c>
    </row>
    <row r="108" s="15" customFormat="1">
      <c r="A108" s="15"/>
      <c r="B108" s="254"/>
      <c r="C108" s="255"/>
      <c r="D108" s="226" t="s">
        <v>152</v>
      </c>
      <c r="E108" s="256" t="s">
        <v>19</v>
      </c>
      <c r="F108" s="257" t="s">
        <v>154</v>
      </c>
      <c r="G108" s="255"/>
      <c r="H108" s="258">
        <v>1.2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152</v>
      </c>
      <c r="AU108" s="264" t="s">
        <v>82</v>
      </c>
      <c r="AV108" s="15" t="s">
        <v>155</v>
      </c>
      <c r="AW108" s="15" t="s">
        <v>33</v>
      </c>
      <c r="AX108" s="15" t="s">
        <v>80</v>
      </c>
      <c r="AY108" s="264" t="s">
        <v>139</v>
      </c>
    </row>
    <row r="109" s="12" customFormat="1" ht="22.8" customHeight="1">
      <c r="A109" s="12"/>
      <c r="B109" s="197"/>
      <c r="C109" s="198"/>
      <c r="D109" s="199" t="s">
        <v>71</v>
      </c>
      <c r="E109" s="211" t="s">
        <v>197</v>
      </c>
      <c r="F109" s="211" t="s">
        <v>286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SUM(P110:P123)</f>
        <v>0</v>
      </c>
      <c r="Q109" s="205"/>
      <c r="R109" s="206">
        <f>SUM(R110:R123)</f>
        <v>0</v>
      </c>
      <c r="S109" s="205"/>
      <c r="T109" s="207">
        <f>SUM(T110:T123)</f>
        <v>0.24299999999999999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80</v>
      </c>
      <c r="AT109" s="209" t="s">
        <v>71</v>
      </c>
      <c r="AU109" s="209" t="s">
        <v>80</v>
      </c>
      <c r="AY109" s="208" t="s">
        <v>139</v>
      </c>
      <c r="BK109" s="210">
        <f>SUM(BK110:BK123)</f>
        <v>0</v>
      </c>
    </row>
    <row r="110" s="2" customFormat="1" ht="16.5" customHeight="1">
      <c r="A110" s="39"/>
      <c r="B110" s="40"/>
      <c r="C110" s="213" t="s">
        <v>161</v>
      </c>
      <c r="D110" s="213" t="s">
        <v>142</v>
      </c>
      <c r="E110" s="214" t="s">
        <v>722</v>
      </c>
      <c r="F110" s="215" t="s">
        <v>723</v>
      </c>
      <c r="G110" s="216" t="s">
        <v>272</v>
      </c>
      <c r="H110" s="217">
        <v>6</v>
      </c>
      <c r="I110" s="218"/>
      <c r="J110" s="219">
        <f>ROUND(I110*H110,2)</f>
        <v>0</v>
      </c>
      <c r="K110" s="215" t="s">
        <v>146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0.017999999999999999</v>
      </c>
      <c r="T110" s="223">
        <f>S110*H110</f>
        <v>0.10799999999999999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155</v>
      </c>
      <c r="AT110" s="224" t="s">
        <v>142</v>
      </c>
      <c r="AU110" s="224" t="s">
        <v>82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155</v>
      </c>
      <c r="BM110" s="224" t="s">
        <v>724</v>
      </c>
    </row>
    <row r="111" s="2" customFormat="1">
      <c r="A111" s="39"/>
      <c r="B111" s="40"/>
      <c r="C111" s="41"/>
      <c r="D111" s="226" t="s">
        <v>149</v>
      </c>
      <c r="E111" s="41"/>
      <c r="F111" s="227" t="s">
        <v>725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82</v>
      </c>
    </row>
    <row r="112" s="2" customFormat="1">
      <c r="A112" s="39"/>
      <c r="B112" s="40"/>
      <c r="C112" s="41"/>
      <c r="D112" s="231" t="s">
        <v>150</v>
      </c>
      <c r="E112" s="41"/>
      <c r="F112" s="232" t="s">
        <v>726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82</v>
      </c>
    </row>
    <row r="113" s="13" customFormat="1">
      <c r="A113" s="13"/>
      <c r="B113" s="233"/>
      <c r="C113" s="234"/>
      <c r="D113" s="226" t="s">
        <v>152</v>
      </c>
      <c r="E113" s="235" t="s">
        <v>19</v>
      </c>
      <c r="F113" s="236" t="s">
        <v>712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152</v>
      </c>
      <c r="AU113" s="242" t="s">
        <v>82</v>
      </c>
      <c r="AV113" s="13" t="s">
        <v>80</v>
      </c>
      <c r="AW113" s="13" t="s">
        <v>33</v>
      </c>
      <c r="AX113" s="13" t="s">
        <v>72</v>
      </c>
      <c r="AY113" s="242" t="s">
        <v>139</v>
      </c>
    </row>
    <row r="114" s="13" customFormat="1">
      <c r="A114" s="13"/>
      <c r="B114" s="233"/>
      <c r="C114" s="234"/>
      <c r="D114" s="226" t="s">
        <v>152</v>
      </c>
      <c r="E114" s="235" t="s">
        <v>19</v>
      </c>
      <c r="F114" s="236" t="s">
        <v>727</v>
      </c>
      <c r="G114" s="234"/>
      <c r="H114" s="235" t="s">
        <v>19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152</v>
      </c>
      <c r="AU114" s="242" t="s">
        <v>82</v>
      </c>
      <c r="AV114" s="13" t="s">
        <v>80</v>
      </c>
      <c r="AW114" s="13" t="s">
        <v>33</v>
      </c>
      <c r="AX114" s="13" t="s">
        <v>72</v>
      </c>
      <c r="AY114" s="242" t="s">
        <v>139</v>
      </c>
    </row>
    <row r="115" s="14" customFormat="1">
      <c r="A115" s="14"/>
      <c r="B115" s="243"/>
      <c r="C115" s="244"/>
      <c r="D115" s="226" t="s">
        <v>152</v>
      </c>
      <c r="E115" s="245" t="s">
        <v>19</v>
      </c>
      <c r="F115" s="246" t="s">
        <v>177</v>
      </c>
      <c r="G115" s="244"/>
      <c r="H115" s="247">
        <v>6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152</v>
      </c>
      <c r="AU115" s="253" t="s">
        <v>82</v>
      </c>
      <c r="AV115" s="14" t="s">
        <v>82</v>
      </c>
      <c r="AW115" s="14" t="s">
        <v>33</v>
      </c>
      <c r="AX115" s="14" t="s">
        <v>72</v>
      </c>
      <c r="AY115" s="253" t="s">
        <v>139</v>
      </c>
    </row>
    <row r="116" s="15" customFormat="1">
      <c r="A116" s="15"/>
      <c r="B116" s="254"/>
      <c r="C116" s="255"/>
      <c r="D116" s="226" t="s">
        <v>152</v>
      </c>
      <c r="E116" s="256" t="s">
        <v>19</v>
      </c>
      <c r="F116" s="257" t="s">
        <v>154</v>
      </c>
      <c r="G116" s="255"/>
      <c r="H116" s="258">
        <v>6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152</v>
      </c>
      <c r="AU116" s="264" t="s">
        <v>82</v>
      </c>
      <c r="AV116" s="15" t="s">
        <v>155</v>
      </c>
      <c r="AW116" s="15" t="s">
        <v>33</v>
      </c>
      <c r="AX116" s="15" t="s">
        <v>80</v>
      </c>
      <c r="AY116" s="264" t="s">
        <v>139</v>
      </c>
    </row>
    <row r="117" s="2" customFormat="1" ht="16.5" customHeight="1">
      <c r="A117" s="39"/>
      <c r="B117" s="40"/>
      <c r="C117" s="213" t="s">
        <v>155</v>
      </c>
      <c r="D117" s="213" t="s">
        <v>142</v>
      </c>
      <c r="E117" s="214" t="s">
        <v>728</v>
      </c>
      <c r="F117" s="215" t="s">
        <v>729</v>
      </c>
      <c r="G117" s="216" t="s">
        <v>272</v>
      </c>
      <c r="H117" s="217">
        <v>5</v>
      </c>
      <c r="I117" s="218"/>
      <c r="J117" s="219">
        <f>ROUND(I117*H117,2)</f>
        <v>0</v>
      </c>
      <c r="K117" s="215" t="s">
        <v>146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0.027</v>
      </c>
      <c r="T117" s="223">
        <f>S117*H117</f>
        <v>0.13500000000000001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155</v>
      </c>
      <c r="AT117" s="224" t="s">
        <v>142</v>
      </c>
      <c r="AU117" s="224" t="s">
        <v>82</v>
      </c>
      <c r="AY117" s="18" t="s">
        <v>139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155</v>
      </c>
      <c r="BM117" s="224" t="s">
        <v>730</v>
      </c>
    </row>
    <row r="118" s="2" customFormat="1">
      <c r="A118" s="39"/>
      <c r="B118" s="40"/>
      <c r="C118" s="41"/>
      <c r="D118" s="226" t="s">
        <v>149</v>
      </c>
      <c r="E118" s="41"/>
      <c r="F118" s="227" t="s">
        <v>731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82</v>
      </c>
    </row>
    <row r="119" s="2" customFormat="1">
      <c r="A119" s="39"/>
      <c r="B119" s="40"/>
      <c r="C119" s="41"/>
      <c r="D119" s="231" t="s">
        <v>150</v>
      </c>
      <c r="E119" s="41"/>
      <c r="F119" s="232" t="s">
        <v>732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82</v>
      </c>
    </row>
    <row r="120" s="13" customFormat="1">
      <c r="A120" s="13"/>
      <c r="B120" s="233"/>
      <c r="C120" s="234"/>
      <c r="D120" s="226" t="s">
        <v>152</v>
      </c>
      <c r="E120" s="235" t="s">
        <v>19</v>
      </c>
      <c r="F120" s="236" t="s">
        <v>712</v>
      </c>
      <c r="G120" s="234"/>
      <c r="H120" s="235" t="s">
        <v>19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152</v>
      </c>
      <c r="AU120" s="242" t="s">
        <v>82</v>
      </c>
      <c r="AV120" s="13" t="s">
        <v>80</v>
      </c>
      <c r="AW120" s="13" t="s">
        <v>33</v>
      </c>
      <c r="AX120" s="13" t="s">
        <v>72</v>
      </c>
      <c r="AY120" s="242" t="s">
        <v>139</v>
      </c>
    </row>
    <row r="121" s="13" customFormat="1">
      <c r="A121" s="13"/>
      <c r="B121" s="233"/>
      <c r="C121" s="234"/>
      <c r="D121" s="226" t="s">
        <v>152</v>
      </c>
      <c r="E121" s="235" t="s">
        <v>19</v>
      </c>
      <c r="F121" s="236" t="s">
        <v>733</v>
      </c>
      <c r="G121" s="234"/>
      <c r="H121" s="235" t="s">
        <v>19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152</v>
      </c>
      <c r="AU121" s="242" t="s">
        <v>82</v>
      </c>
      <c r="AV121" s="13" t="s">
        <v>80</v>
      </c>
      <c r="AW121" s="13" t="s">
        <v>33</v>
      </c>
      <c r="AX121" s="13" t="s">
        <v>72</v>
      </c>
      <c r="AY121" s="242" t="s">
        <v>139</v>
      </c>
    </row>
    <row r="122" s="14" customFormat="1">
      <c r="A122" s="14"/>
      <c r="B122" s="243"/>
      <c r="C122" s="244"/>
      <c r="D122" s="226" t="s">
        <v>152</v>
      </c>
      <c r="E122" s="245" t="s">
        <v>19</v>
      </c>
      <c r="F122" s="246" t="s">
        <v>138</v>
      </c>
      <c r="G122" s="244"/>
      <c r="H122" s="247">
        <v>5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152</v>
      </c>
      <c r="AU122" s="253" t="s">
        <v>82</v>
      </c>
      <c r="AV122" s="14" t="s">
        <v>82</v>
      </c>
      <c r="AW122" s="14" t="s">
        <v>33</v>
      </c>
      <c r="AX122" s="14" t="s">
        <v>72</v>
      </c>
      <c r="AY122" s="253" t="s">
        <v>139</v>
      </c>
    </row>
    <row r="123" s="15" customFormat="1">
      <c r="A123" s="15"/>
      <c r="B123" s="254"/>
      <c r="C123" s="255"/>
      <c r="D123" s="226" t="s">
        <v>152</v>
      </c>
      <c r="E123" s="256" t="s">
        <v>19</v>
      </c>
      <c r="F123" s="257" t="s">
        <v>154</v>
      </c>
      <c r="G123" s="255"/>
      <c r="H123" s="258">
        <v>5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4" t="s">
        <v>152</v>
      </c>
      <c r="AU123" s="264" t="s">
        <v>82</v>
      </c>
      <c r="AV123" s="15" t="s">
        <v>155</v>
      </c>
      <c r="AW123" s="15" t="s">
        <v>33</v>
      </c>
      <c r="AX123" s="15" t="s">
        <v>80</v>
      </c>
      <c r="AY123" s="264" t="s">
        <v>139</v>
      </c>
    </row>
    <row r="124" s="12" customFormat="1" ht="22.8" customHeight="1">
      <c r="A124" s="12"/>
      <c r="B124" s="197"/>
      <c r="C124" s="198"/>
      <c r="D124" s="199" t="s">
        <v>71</v>
      </c>
      <c r="E124" s="211" t="s">
        <v>325</v>
      </c>
      <c r="F124" s="211" t="s">
        <v>326</v>
      </c>
      <c r="G124" s="198"/>
      <c r="H124" s="198"/>
      <c r="I124" s="201"/>
      <c r="J124" s="212">
        <f>BK124</f>
        <v>0</v>
      </c>
      <c r="K124" s="198"/>
      <c r="L124" s="203"/>
      <c r="M124" s="204"/>
      <c r="N124" s="205"/>
      <c r="O124" s="205"/>
      <c r="P124" s="206">
        <f>SUM(P125:P139)</f>
        <v>0</v>
      </c>
      <c r="Q124" s="205"/>
      <c r="R124" s="206">
        <f>SUM(R125:R139)</f>
        <v>0</v>
      </c>
      <c r="S124" s="205"/>
      <c r="T124" s="207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80</v>
      </c>
      <c r="AT124" s="209" t="s">
        <v>71</v>
      </c>
      <c r="AU124" s="209" t="s">
        <v>80</v>
      </c>
      <c r="AY124" s="208" t="s">
        <v>139</v>
      </c>
      <c r="BK124" s="210">
        <f>SUM(BK125:BK139)</f>
        <v>0</v>
      </c>
    </row>
    <row r="125" s="2" customFormat="1" ht="16.5" customHeight="1">
      <c r="A125" s="39"/>
      <c r="B125" s="40"/>
      <c r="C125" s="213" t="s">
        <v>138</v>
      </c>
      <c r="D125" s="213" t="s">
        <v>142</v>
      </c>
      <c r="E125" s="214" t="s">
        <v>328</v>
      </c>
      <c r="F125" s="215" t="s">
        <v>329</v>
      </c>
      <c r="G125" s="216" t="s">
        <v>330</v>
      </c>
      <c r="H125" s="217">
        <v>0.24299999999999999</v>
      </c>
      <c r="I125" s="218"/>
      <c r="J125" s="219">
        <f>ROUND(I125*H125,2)</f>
        <v>0</v>
      </c>
      <c r="K125" s="215" t="s">
        <v>146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155</v>
      </c>
      <c r="AT125" s="224" t="s">
        <v>142</v>
      </c>
      <c r="AU125" s="224" t="s">
        <v>82</v>
      </c>
      <c r="AY125" s="18" t="s">
        <v>139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155</v>
      </c>
      <c r="BM125" s="224" t="s">
        <v>734</v>
      </c>
    </row>
    <row r="126" s="2" customFormat="1">
      <c r="A126" s="39"/>
      <c r="B126" s="40"/>
      <c r="C126" s="41"/>
      <c r="D126" s="226" t="s">
        <v>149</v>
      </c>
      <c r="E126" s="41"/>
      <c r="F126" s="227" t="s">
        <v>332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82</v>
      </c>
    </row>
    <row r="127" s="2" customFormat="1">
      <c r="A127" s="39"/>
      <c r="B127" s="40"/>
      <c r="C127" s="41"/>
      <c r="D127" s="231" t="s">
        <v>150</v>
      </c>
      <c r="E127" s="41"/>
      <c r="F127" s="232" t="s">
        <v>333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82</v>
      </c>
    </row>
    <row r="128" s="2" customFormat="1" ht="16.5" customHeight="1">
      <c r="A128" s="39"/>
      <c r="B128" s="40"/>
      <c r="C128" s="213" t="s">
        <v>177</v>
      </c>
      <c r="D128" s="213" t="s">
        <v>142</v>
      </c>
      <c r="E128" s="214" t="s">
        <v>335</v>
      </c>
      <c r="F128" s="215" t="s">
        <v>336</v>
      </c>
      <c r="G128" s="216" t="s">
        <v>330</v>
      </c>
      <c r="H128" s="217">
        <v>0.24299999999999999</v>
      </c>
      <c r="I128" s="218"/>
      <c r="J128" s="219">
        <f>ROUND(I128*H128,2)</f>
        <v>0</v>
      </c>
      <c r="K128" s="215" t="s">
        <v>146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155</v>
      </c>
      <c r="AT128" s="224" t="s">
        <v>142</v>
      </c>
      <c r="AU128" s="224" t="s">
        <v>82</v>
      </c>
      <c r="AY128" s="18" t="s">
        <v>139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155</v>
      </c>
      <c r="BM128" s="224" t="s">
        <v>735</v>
      </c>
    </row>
    <row r="129" s="2" customFormat="1">
      <c r="A129" s="39"/>
      <c r="B129" s="40"/>
      <c r="C129" s="41"/>
      <c r="D129" s="226" t="s">
        <v>149</v>
      </c>
      <c r="E129" s="41"/>
      <c r="F129" s="227" t="s">
        <v>338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149</v>
      </c>
      <c r="AU129" s="18" t="s">
        <v>82</v>
      </c>
    </row>
    <row r="130" s="2" customFormat="1">
      <c r="A130" s="39"/>
      <c r="B130" s="40"/>
      <c r="C130" s="41"/>
      <c r="D130" s="231" t="s">
        <v>150</v>
      </c>
      <c r="E130" s="41"/>
      <c r="F130" s="232" t="s">
        <v>339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82</v>
      </c>
    </row>
    <row r="131" s="2" customFormat="1" ht="16.5" customHeight="1">
      <c r="A131" s="39"/>
      <c r="B131" s="40"/>
      <c r="C131" s="213" t="s">
        <v>185</v>
      </c>
      <c r="D131" s="213" t="s">
        <v>142</v>
      </c>
      <c r="E131" s="214" t="s">
        <v>341</v>
      </c>
      <c r="F131" s="215" t="s">
        <v>342</v>
      </c>
      <c r="G131" s="216" t="s">
        <v>330</v>
      </c>
      <c r="H131" s="217">
        <v>4.617</v>
      </c>
      <c r="I131" s="218"/>
      <c r="J131" s="219">
        <f>ROUND(I131*H131,2)</f>
        <v>0</v>
      </c>
      <c r="K131" s="215" t="s">
        <v>146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155</v>
      </c>
      <c r="AT131" s="224" t="s">
        <v>142</v>
      </c>
      <c r="AU131" s="224" t="s">
        <v>82</v>
      </c>
      <c r="AY131" s="18" t="s">
        <v>139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155</v>
      </c>
      <c r="BM131" s="224" t="s">
        <v>736</v>
      </c>
    </row>
    <row r="132" s="2" customFormat="1">
      <c r="A132" s="39"/>
      <c r="B132" s="40"/>
      <c r="C132" s="41"/>
      <c r="D132" s="226" t="s">
        <v>149</v>
      </c>
      <c r="E132" s="41"/>
      <c r="F132" s="227" t="s">
        <v>344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149</v>
      </c>
      <c r="AU132" s="18" t="s">
        <v>82</v>
      </c>
    </row>
    <row r="133" s="2" customFormat="1">
      <c r="A133" s="39"/>
      <c r="B133" s="40"/>
      <c r="C133" s="41"/>
      <c r="D133" s="231" t="s">
        <v>150</v>
      </c>
      <c r="E133" s="41"/>
      <c r="F133" s="232" t="s">
        <v>345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82</v>
      </c>
    </row>
    <row r="134" s="14" customFormat="1">
      <c r="A134" s="14"/>
      <c r="B134" s="243"/>
      <c r="C134" s="244"/>
      <c r="D134" s="226" t="s">
        <v>152</v>
      </c>
      <c r="E134" s="244"/>
      <c r="F134" s="246" t="s">
        <v>737</v>
      </c>
      <c r="G134" s="244"/>
      <c r="H134" s="247">
        <v>4.617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152</v>
      </c>
      <c r="AU134" s="253" t="s">
        <v>82</v>
      </c>
      <c r="AV134" s="14" t="s">
        <v>82</v>
      </c>
      <c r="AW134" s="14" t="s">
        <v>4</v>
      </c>
      <c r="AX134" s="14" t="s">
        <v>80</v>
      </c>
      <c r="AY134" s="253" t="s">
        <v>139</v>
      </c>
    </row>
    <row r="135" s="2" customFormat="1" ht="21.75" customHeight="1">
      <c r="A135" s="39"/>
      <c r="B135" s="40"/>
      <c r="C135" s="213" t="s">
        <v>192</v>
      </c>
      <c r="D135" s="213" t="s">
        <v>142</v>
      </c>
      <c r="E135" s="214" t="s">
        <v>352</v>
      </c>
      <c r="F135" s="215" t="s">
        <v>353</v>
      </c>
      <c r="G135" s="216" t="s">
        <v>330</v>
      </c>
      <c r="H135" s="217">
        <v>0.24299999999999999</v>
      </c>
      <c r="I135" s="218"/>
      <c r="J135" s="219">
        <f>ROUND(I135*H135,2)</f>
        <v>0</v>
      </c>
      <c r="K135" s="215" t="s">
        <v>146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155</v>
      </c>
      <c r="AT135" s="224" t="s">
        <v>142</v>
      </c>
      <c r="AU135" s="224" t="s">
        <v>82</v>
      </c>
      <c r="AY135" s="18" t="s">
        <v>139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155</v>
      </c>
      <c r="BM135" s="224" t="s">
        <v>738</v>
      </c>
    </row>
    <row r="136" s="2" customFormat="1">
      <c r="A136" s="39"/>
      <c r="B136" s="40"/>
      <c r="C136" s="41"/>
      <c r="D136" s="226" t="s">
        <v>149</v>
      </c>
      <c r="E136" s="41"/>
      <c r="F136" s="227" t="s">
        <v>355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82</v>
      </c>
    </row>
    <row r="137" s="2" customFormat="1">
      <c r="A137" s="39"/>
      <c r="B137" s="40"/>
      <c r="C137" s="41"/>
      <c r="D137" s="231" t="s">
        <v>150</v>
      </c>
      <c r="E137" s="41"/>
      <c r="F137" s="232" t="s">
        <v>356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82</v>
      </c>
    </row>
    <row r="138" s="14" customFormat="1">
      <c r="A138" s="14"/>
      <c r="B138" s="243"/>
      <c r="C138" s="244"/>
      <c r="D138" s="226" t="s">
        <v>152</v>
      </c>
      <c r="E138" s="245" t="s">
        <v>19</v>
      </c>
      <c r="F138" s="246" t="s">
        <v>739</v>
      </c>
      <c r="G138" s="244"/>
      <c r="H138" s="247">
        <v>0.24299999999999999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152</v>
      </c>
      <c r="AU138" s="253" t="s">
        <v>82</v>
      </c>
      <c r="AV138" s="14" t="s">
        <v>82</v>
      </c>
      <c r="AW138" s="14" t="s">
        <v>33</v>
      </c>
      <c r="AX138" s="14" t="s">
        <v>72</v>
      </c>
      <c r="AY138" s="253" t="s">
        <v>139</v>
      </c>
    </row>
    <row r="139" s="15" customFormat="1">
      <c r="A139" s="15"/>
      <c r="B139" s="254"/>
      <c r="C139" s="255"/>
      <c r="D139" s="226" t="s">
        <v>152</v>
      </c>
      <c r="E139" s="256" t="s">
        <v>19</v>
      </c>
      <c r="F139" s="257" t="s">
        <v>154</v>
      </c>
      <c r="G139" s="255"/>
      <c r="H139" s="258">
        <v>0.24299999999999999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152</v>
      </c>
      <c r="AU139" s="264" t="s">
        <v>82</v>
      </c>
      <c r="AV139" s="15" t="s">
        <v>155</v>
      </c>
      <c r="AW139" s="15" t="s">
        <v>33</v>
      </c>
      <c r="AX139" s="15" t="s">
        <v>80</v>
      </c>
      <c r="AY139" s="264" t="s">
        <v>139</v>
      </c>
    </row>
    <row r="140" s="12" customFormat="1" ht="22.8" customHeight="1">
      <c r="A140" s="12"/>
      <c r="B140" s="197"/>
      <c r="C140" s="198"/>
      <c r="D140" s="199" t="s">
        <v>71</v>
      </c>
      <c r="E140" s="211" t="s">
        <v>370</v>
      </c>
      <c r="F140" s="211" t="s">
        <v>371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SUM(P141:P143)</f>
        <v>0</v>
      </c>
      <c r="Q140" s="205"/>
      <c r="R140" s="206">
        <f>SUM(R141:R143)</f>
        <v>0</v>
      </c>
      <c r="S140" s="205"/>
      <c r="T140" s="207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80</v>
      </c>
      <c r="AT140" s="209" t="s">
        <v>71</v>
      </c>
      <c r="AU140" s="209" t="s">
        <v>80</v>
      </c>
      <c r="AY140" s="208" t="s">
        <v>139</v>
      </c>
      <c r="BK140" s="210">
        <f>SUM(BK141:BK143)</f>
        <v>0</v>
      </c>
    </row>
    <row r="141" s="2" customFormat="1" ht="16.5" customHeight="1">
      <c r="A141" s="39"/>
      <c r="B141" s="40"/>
      <c r="C141" s="213" t="s">
        <v>197</v>
      </c>
      <c r="D141" s="213" t="s">
        <v>142</v>
      </c>
      <c r="E141" s="214" t="s">
        <v>373</v>
      </c>
      <c r="F141" s="215" t="s">
        <v>374</v>
      </c>
      <c r="G141" s="216" t="s">
        <v>330</v>
      </c>
      <c r="H141" s="217">
        <v>0.113</v>
      </c>
      <c r="I141" s="218"/>
      <c r="J141" s="219">
        <f>ROUND(I141*H141,2)</f>
        <v>0</v>
      </c>
      <c r="K141" s="215" t="s">
        <v>146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155</v>
      </c>
      <c r="AT141" s="224" t="s">
        <v>142</v>
      </c>
      <c r="AU141" s="224" t="s">
        <v>82</v>
      </c>
      <c r="AY141" s="18" t="s">
        <v>139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80</v>
      </c>
      <c r="BK141" s="225">
        <f>ROUND(I141*H141,2)</f>
        <v>0</v>
      </c>
      <c r="BL141" s="18" t="s">
        <v>155</v>
      </c>
      <c r="BM141" s="224" t="s">
        <v>740</v>
      </c>
    </row>
    <row r="142" s="2" customFormat="1">
      <c r="A142" s="39"/>
      <c r="B142" s="40"/>
      <c r="C142" s="41"/>
      <c r="D142" s="226" t="s">
        <v>149</v>
      </c>
      <c r="E142" s="41"/>
      <c r="F142" s="227" t="s">
        <v>376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82</v>
      </c>
    </row>
    <row r="143" s="2" customFormat="1">
      <c r="A143" s="39"/>
      <c r="B143" s="40"/>
      <c r="C143" s="41"/>
      <c r="D143" s="231" t="s">
        <v>150</v>
      </c>
      <c r="E143" s="41"/>
      <c r="F143" s="232" t="s">
        <v>377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82</v>
      </c>
    </row>
    <row r="144" s="12" customFormat="1" ht="25.92" customHeight="1">
      <c r="A144" s="12"/>
      <c r="B144" s="197"/>
      <c r="C144" s="198"/>
      <c r="D144" s="199" t="s">
        <v>71</v>
      </c>
      <c r="E144" s="200" t="s">
        <v>378</v>
      </c>
      <c r="F144" s="200" t="s">
        <v>379</v>
      </c>
      <c r="G144" s="198"/>
      <c r="H144" s="198"/>
      <c r="I144" s="201"/>
      <c r="J144" s="202">
        <f>BK144</f>
        <v>0</v>
      </c>
      <c r="K144" s="198"/>
      <c r="L144" s="203"/>
      <c r="M144" s="204"/>
      <c r="N144" s="205"/>
      <c r="O144" s="205"/>
      <c r="P144" s="206">
        <f>P145+P177+P235</f>
        <v>0</v>
      </c>
      <c r="Q144" s="205"/>
      <c r="R144" s="206">
        <f>R145+R177+R235</f>
        <v>0.050869999999999999</v>
      </c>
      <c r="S144" s="205"/>
      <c r="T144" s="207">
        <f>T145+T177+T235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82</v>
      </c>
      <c r="AT144" s="209" t="s">
        <v>71</v>
      </c>
      <c r="AU144" s="209" t="s">
        <v>72</v>
      </c>
      <c r="AY144" s="208" t="s">
        <v>139</v>
      </c>
      <c r="BK144" s="210">
        <f>BK145+BK177+BK235</f>
        <v>0</v>
      </c>
    </row>
    <row r="145" s="12" customFormat="1" ht="22.8" customHeight="1">
      <c r="A145" s="12"/>
      <c r="B145" s="197"/>
      <c r="C145" s="198"/>
      <c r="D145" s="199" t="s">
        <v>71</v>
      </c>
      <c r="E145" s="211" t="s">
        <v>741</v>
      </c>
      <c r="F145" s="211" t="s">
        <v>742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SUM(P146:P176)</f>
        <v>0</v>
      </c>
      <c r="Q145" s="205"/>
      <c r="R145" s="206">
        <f>SUM(R146:R176)</f>
        <v>0.014760000000000001</v>
      </c>
      <c r="S145" s="205"/>
      <c r="T145" s="207">
        <f>SUM(T146:T176)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82</v>
      </c>
      <c r="AT145" s="209" t="s">
        <v>71</v>
      </c>
      <c r="AU145" s="209" t="s">
        <v>80</v>
      </c>
      <c r="AY145" s="208" t="s">
        <v>139</v>
      </c>
      <c r="BK145" s="210">
        <f>SUM(BK146:BK176)</f>
        <v>0</v>
      </c>
    </row>
    <row r="146" s="2" customFormat="1" ht="16.5" customHeight="1">
      <c r="A146" s="39"/>
      <c r="B146" s="40"/>
      <c r="C146" s="213" t="s">
        <v>204</v>
      </c>
      <c r="D146" s="213" t="s">
        <v>142</v>
      </c>
      <c r="E146" s="214" t="s">
        <v>743</v>
      </c>
      <c r="F146" s="215" t="s">
        <v>744</v>
      </c>
      <c r="G146" s="216" t="s">
        <v>272</v>
      </c>
      <c r="H146" s="217">
        <v>4</v>
      </c>
      <c r="I146" s="218"/>
      <c r="J146" s="219">
        <f>ROUND(I146*H146,2)</f>
        <v>0</v>
      </c>
      <c r="K146" s="215" t="s">
        <v>146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0.00048000000000000001</v>
      </c>
      <c r="R146" s="222">
        <f>Q146*H146</f>
        <v>0.0019200000000000001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319</v>
      </c>
      <c r="AT146" s="224" t="s">
        <v>142</v>
      </c>
      <c r="AU146" s="224" t="s">
        <v>82</v>
      </c>
      <c r="AY146" s="18" t="s">
        <v>139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319</v>
      </c>
      <c r="BM146" s="224" t="s">
        <v>745</v>
      </c>
    </row>
    <row r="147" s="2" customFormat="1">
      <c r="A147" s="39"/>
      <c r="B147" s="40"/>
      <c r="C147" s="41"/>
      <c r="D147" s="226" t="s">
        <v>149</v>
      </c>
      <c r="E147" s="41"/>
      <c r="F147" s="227" t="s">
        <v>746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82</v>
      </c>
    </row>
    <row r="148" s="2" customFormat="1">
      <c r="A148" s="39"/>
      <c r="B148" s="40"/>
      <c r="C148" s="41"/>
      <c r="D148" s="231" t="s">
        <v>150</v>
      </c>
      <c r="E148" s="41"/>
      <c r="F148" s="232" t="s">
        <v>747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150</v>
      </c>
      <c r="AU148" s="18" t="s">
        <v>82</v>
      </c>
    </row>
    <row r="149" s="13" customFormat="1">
      <c r="A149" s="13"/>
      <c r="B149" s="233"/>
      <c r="C149" s="234"/>
      <c r="D149" s="226" t="s">
        <v>152</v>
      </c>
      <c r="E149" s="235" t="s">
        <v>19</v>
      </c>
      <c r="F149" s="236" t="s">
        <v>748</v>
      </c>
      <c r="G149" s="234"/>
      <c r="H149" s="235" t="s">
        <v>19</v>
      </c>
      <c r="I149" s="237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152</v>
      </c>
      <c r="AU149" s="242" t="s">
        <v>82</v>
      </c>
      <c r="AV149" s="13" t="s">
        <v>80</v>
      </c>
      <c r="AW149" s="13" t="s">
        <v>33</v>
      </c>
      <c r="AX149" s="13" t="s">
        <v>72</v>
      </c>
      <c r="AY149" s="242" t="s">
        <v>139</v>
      </c>
    </row>
    <row r="150" s="13" customFormat="1">
      <c r="A150" s="13"/>
      <c r="B150" s="233"/>
      <c r="C150" s="234"/>
      <c r="D150" s="226" t="s">
        <v>152</v>
      </c>
      <c r="E150" s="235" t="s">
        <v>19</v>
      </c>
      <c r="F150" s="236" t="s">
        <v>712</v>
      </c>
      <c r="G150" s="234"/>
      <c r="H150" s="235" t="s">
        <v>19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152</v>
      </c>
      <c r="AU150" s="242" t="s">
        <v>82</v>
      </c>
      <c r="AV150" s="13" t="s">
        <v>80</v>
      </c>
      <c r="AW150" s="13" t="s">
        <v>33</v>
      </c>
      <c r="AX150" s="13" t="s">
        <v>72</v>
      </c>
      <c r="AY150" s="242" t="s">
        <v>139</v>
      </c>
    </row>
    <row r="151" s="14" customFormat="1">
      <c r="A151" s="14"/>
      <c r="B151" s="243"/>
      <c r="C151" s="244"/>
      <c r="D151" s="226" t="s">
        <v>152</v>
      </c>
      <c r="E151" s="245" t="s">
        <v>19</v>
      </c>
      <c r="F151" s="246" t="s">
        <v>749</v>
      </c>
      <c r="G151" s="244"/>
      <c r="H151" s="247">
        <v>4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152</v>
      </c>
      <c r="AU151" s="253" t="s">
        <v>82</v>
      </c>
      <c r="AV151" s="14" t="s">
        <v>82</v>
      </c>
      <c r="AW151" s="14" t="s">
        <v>33</v>
      </c>
      <c r="AX151" s="14" t="s">
        <v>72</v>
      </c>
      <c r="AY151" s="253" t="s">
        <v>139</v>
      </c>
    </row>
    <row r="152" s="15" customFormat="1">
      <c r="A152" s="15"/>
      <c r="B152" s="254"/>
      <c r="C152" s="255"/>
      <c r="D152" s="226" t="s">
        <v>152</v>
      </c>
      <c r="E152" s="256" t="s">
        <v>19</v>
      </c>
      <c r="F152" s="257" t="s">
        <v>154</v>
      </c>
      <c r="G152" s="255"/>
      <c r="H152" s="258">
        <v>4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152</v>
      </c>
      <c r="AU152" s="264" t="s">
        <v>82</v>
      </c>
      <c r="AV152" s="15" t="s">
        <v>155</v>
      </c>
      <c r="AW152" s="15" t="s">
        <v>33</v>
      </c>
      <c r="AX152" s="15" t="s">
        <v>80</v>
      </c>
      <c r="AY152" s="264" t="s">
        <v>139</v>
      </c>
    </row>
    <row r="153" s="2" customFormat="1" ht="16.5" customHeight="1">
      <c r="A153" s="39"/>
      <c r="B153" s="40"/>
      <c r="C153" s="213" t="s">
        <v>287</v>
      </c>
      <c r="D153" s="213" t="s">
        <v>142</v>
      </c>
      <c r="E153" s="214" t="s">
        <v>750</v>
      </c>
      <c r="F153" s="215" t="s">
        <v>751</v>
      </c>
      <c r="G153" s="216" t="s">
        <v>272</v>
      </c>
      <c r="H153" s="217">
        <v>4</v>
      </c>
      <c r="I153" s="218"/>
      <c r="J153" s="219">
        <f>ROUND(I153*H153,2)</f>
        <v>0</v>
      </c>
      <c r="K153" s="215" t="s">
        <v>146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0.00071000000000000002</v>
      </c>
      <c r="R153" s="222">
        <f>Q153*H153</f>
        <v>0.0028400000000000001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319</v>
      </c>
      <c r="AT153" s="224" t="s">
        <v>142</v>
      </c>
      <c r="AU153" s="224" t="s">
        <v>82</v>
      </c>
      <c r="AY153" s="18" t="s">
        <v>139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80</v>
      </c>
      <c r="BK153" s="225">
        <f>ROUND(I153*H153,2)</f>
        <v>0</v>
      </c>
      <c r="BL153" s="18" t="s">
        <v>319</v>
      </c>
      <c r="BM153" s="224" t="s">
        <v>752</v>
      </c>
    </row>
    <row r="154" s="2" customFormat="1">
      <c r="A154" s="39"/>
      <c r="B154" s="40"/>
      <c r="C154" s="41"/>
      <c r="D154" s="226" t="s">
        <v>149</v>
      </c>
      <c r="E154" s="41"/>
      <c r="F154" s="227" t="s">
        <v>753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149</v>
      </c>
      <c r="AU154" s="18" t="s">
        <v>82</v>
      </c>
    </row>
    <row r="155" s="2" customFormat="1">
      <c r="A155" s="39"/>
      <c r="B155" s="40"/>
      <c r="C155" s="41"/>
      <c r="D155" s="231" t="s">
        <v>150</v>
      </c>
      <c r="E155" s="41"/>
      <c r="F155" s="232" t="s">
        <v>754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150</v>
      </c>
      <c r="AU155" s="18" t="s">
        <v>82</v>
      </c>
    </row>
    <row r="156" s="13" customFormat="1">
      <c r="A156" s="13"/>
      <c r="B156" s="233"/>
      <c r="C156" s="234"/>
      <c r="D156" s="226" t="s">
        <v>152</v>
      </c>
      <c r="E156" s="235" t="s">
        <v>19</v>
      </c>
      <c r="F156" s="236" t="s">
        <v>748</v>
      </c>
      <c r="G156" s="234"/>
      <c r="H156" s="235" t="s">
        <v>19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152</v>
      </c>
      <c r="AU156" s="242" t="s">
        <v>82</v>
      </c>
      <c r="AV156" s="13" t="s">
        <v>80</v>
      </c>
      <c r="AW156" s="13" t="s">
        <v>33</v>
      </c>
      <c r="AX156" s="13" t="s">
        <v>72</v>
      </c>
      <c r="AY156" s="242" t="s">
        <v>139</v>
      </c>
    </row>
    <row r="157" s="13" customFormat="1">
      <c r="A157" s="13"/>
      <c r="B157" s="233"/>
      <c r="C157" s="234"/>
      <c r="D157" s="226" t="s">
        <v>152</v>
      </c>
      <c r="E157" s="235" t="s">
        <v>19</v>
      </c>
      <c r="F157" s="236" t="s">
        <v>712</v>
      </c>
      <c r="G157" s="234"/>
      <c r="H157" s="235" t="s">
        <v>19</v>
      </c>
      <c r="I157" s="237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152</v>
      </c>
      <c r="AU157" s="242" t="s">
        <v>82</v>
      </c>
      <c r="AV157" s="13" t="s">
        <v>80</v>
      </c>
      <c r="AW157" s="13" t="s">
        <v>33</v>
      </c>
      <c r="AX157" s="13" t="s">
        <v>72</v>
      </c>
      <c r="AY157" s="242" t="s">
        <v>139</v>
      </c>
    </row>
    <row r="158" s="14" customFormat="1">
      <c r="A158" s="14"/>
      <c r="B158" s="243"/>
      <c r="C158" s="244"/>
      <c r="D158" s="226" t="s">
        <v>152</v>
      </c>
      <c r="E158" s="245" t="s">
        <v>19</v>
      </c>
      <c r="F158" s="246" t="s">
        <v>755</v>
      </c>
      <c r="G158" s="244"/>
      <c r="H158" s="247">
        <v>3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152</v>
      </c>
      <c r="AU158" s="253" t="s">
        <v>82</v>
      </c>
      <c r="AV158" s="14" t="s">
        <v>82</v>
      </c>
      <c r="AW158" s="14" t="s">
        <v>33</v>
      </c>
      <c r="AX158" s="14" t="s">
        <v>72</v>
      </c>
      <c r="AY158" s="253" t="s">
        <v>139</v>
      </c>
    </row>
    <row r="159" s="14" customFormat="1">
      <c r="A159" s="14"/>
      <c r="B159" s="243"/>
      <c r="C159" s="244"/>
      <c r="D159" s="226" t="s">
        <v>152</v>
      </c>
      <c r="E159" s="245" t="s">
        <v>19</v>
      </c>
      <c r="F159" s="246" t="s">
        <v>756</v>
      </c>
      <c r="G159" s="244"/>
      <c r="H159" s="247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152</v>
      </c>
      <c r="AU159" s="253" t="s">
        <v>82</v>
      </c>
      <c r="AV159" s="14" t="s">
        <v>82</v>
      </c>
      <c r="AW159" s="14" t="s">
        <v>33</v>
      </c>
      <c r="AX159" s="14" t="s">
        <v>72</v>
      </c>
      <c r="AY159" s="253" t="s">
        <v>139</v>
      </c>
    </row>
    <row r="160" s="15" customFormat="1">
      <c r="A160" s="15"/>
      <c r="B160" s="254"/>
      <c r="C160" s="255"/>
      <c r="D160" s="226" t="s">
        <v>152</v>
      </c>
      <c r="E160" s="256" t="s">
        <v>19</v>
      </c>
      <c r="F160" s="257" t="s">
        <v>154</v>
      </c>
      <c r="G160" s="255"/>
      <c r="H160" s="258">
        <v>4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152</v>
      </c>
      <c r="AU160" s="264" t="s">
        <v>82</v>
      </c>
      <c r="AV160" s="15" t="s">
        <v>155</v>
      </c>
      <c r="AW160" s="15" t="s">
        <v>33</v>
      </c>
      <c r="AX160" s="15" t="s">
        <v>80</v>
      </c>
      <c r="AY160" s="264" t="s">
        <v>139</v>
      </c>
    </row>
    <row r="161" s="2" customFormat="1" ht="16.5" customHeight="1">
      <c r="A161" s="39"/>
      <c r="B161" s="40"/>
      <c r="C161" s="213" t="s">
        <v>294</v>
      </c>
      <c r="D161" s="213" t="s">
        <v>142</v>
      </c>
      <c r="E161" s="214" t="s">
        <v>757</v>
      </c>
      <c r="F161" s="215" t="s">
        <v>758</v>
      </c>
      <c r="G161" s="216" t="s">
        <v>317</v>
      </c>
      <c r="H161" s="217">
        <v>2</v>
      </c>
      <c r="I161" s="218"/>
      <c r="J161" s="219">
        <f>ROUND(I161*H161,2)</f>
        <v>0</v>
      </c>
      <c r="K161" s="215" t="s">
        <v>146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319</v>
      </c>
      <c r="AT161" s="224" t="s">
        <v>142</v>
      </c>
      <c r="AU161" s="224" t="s">
        <v>82</v>
      </c>
      <c r="AY161" s="18" t="s">
        <v>139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319</v>
      </c>
      <c r="BM161" s="224" t="s">
        <v>759</v>
      </c>
    </row>
    <row r="162" s="2" customFormat="1">
      <c r="A162" s="39"/>
      <c r="B162" s="40"/>
      <c r="C162" s="41"/>
      <c r="D162" s="226" t="s">
        <v>149</v>
      </c>
      <c r="E162" s="41"/>
      <c r="F162" s="227" t="s">
        <v>760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82</v>
      </c>
    </row>
    <row r="163" s="2" customFormat="1">
      <c r="A163" s="39"/>
      <c r="B163" s="40"/>
      <c r="C163" s="41"/>
      <c r="D163" s="231" t="s">
        <v>150</v>
      </c>
      <c r="E163" s="41"/>
      <c r="F163" s="232" t="s">
        <v>761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150</v>
      </c>
      <c r="AU163" s="18" t="s">
        <v>82</v>
      </c>
    </row>
    <row r="164" s="2" customFormat="1" ht="16.5" customHeight="1">
      <c r="A164" s="39"/>
      <c r="B164" s="40"/>
      <c r="C164" s="213" t="s">
        <v>301</v>
      </c>
      <c r="D164" s="213" t="s">
        <v>142</v>
      </c>
      <c r="E164" s="214" t="s">
        <v>762</v>
      </c>
      <c r="F164" s="215" t="s">
        <v>763</v>
      </c>
      <c r="G164" s="216" t="s">
        <v>272</v>
      </c>
      <c r="H164" s="217">
        <v>8</v>
      </c>
      <c r="I164" s="218"/>
      <c r="J164" s="219">
        <f>ROUND(I164*H164,2)</f>
        <v>0</v>
      </c>
      <c r="K164" s="215" t="s">
        <v>146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319</v>
      </c>
      <c r="AT164" s="224" t="s">
        <v>142</v>
      </c>
      <c r="AU164" s="224" t="s">
        <v>82</v>
      </c>
      <c r="AY164" s="18" t="s">
        <v>139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319</v>
      </c>
      <c r="BM164" s="224" t="s">
        <v>764</v>
      </c>
    </row>
    <row r="165" s="2" customFormat="1">
      <c r="A165" s="39"/>
      <c r="B165" s="40"/>
      <c r="C165" s="41"/>
      <c r="D165" s="226" t="s">
        <v>149</v>
      </c>
      <c r="E165" s="41"/>
      <c r="F165" s="227" t="s">
        <v>765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82</v>
      </c>
    </row>
    <row r="166" s="2" customFormat="1">
      <c r="A166" s="39"/>
      <c r="B166" s="40"/>
      <c r="C166" s="41"/>
      <c r="D166" s="231" t="s">
        <v>150</v>
      </c>
      <c r="E166" s="41"/>
      <c r="F166" s="232" t="s">
        <v>766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82</v>
      </c>
    </row>
    <row r="167" s="14" customFormat="1">
      <c r="A167" s="14"/>
      <c r="B167" s="243"/>
      <c r="C167" s="244"/>
      <c r="D167" s="226" t="s">
        <v>152</v>
      </c>
      <c r="E167" s="245" t="s">
        <v>19</v>
      </c>
      <c r="F167" s="246" t="s">
        <v>767</v>
      </c>
      <c r="G167" s="244"/>
      <c r="H167" s="247">
        <v>8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152</v>
      </c>
      <c r="AU167" s="253" t="s">
        <v>82</v>
      </c>
      <c r="AV167" s="14" t="s">
        <v>82</v>
      </c>
      <c r="AW167" s="14" t="s">
        <v>33</v>
      </c>
      <c r="AX167" s="14" t="s">
        <v>72</v>
      </c>
      <c r="AY167" s="253" t="s">
        <v>139</v>
      </c>
    </row>
    <row r="168" s="15" customFormat="1">
      <c r="A168" s="15"/>
      <c r="B168" s="254"/>
      <c r="C168" s="255"/>
      <c r="D168" s="226" t="s">
        <v>152</v>
      </c>
      <c r="E168" s="256" t="s">
        <v>19</v>
      </c>
      <c r="F168" s="257" t="s">
        <v>154</v>
      </c>
      <c r="G168" s="255"/>
      <c r="H168" s="258">
        <v>8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152</v>
      </c>
      <c r="AU168" s="264" t="s">
        <v>82</v>
      </c>
      <c r="AV168" s="15" t="s">
        <v>155</v>
      </c>
      <c r="AW168" s="15" t="s">
        <v>33</v>
      </c>
      <c r="AX168" s="15" t="s">
        <v>80</v>
      </c>
      <c r="AY168" s="264" t="s">
        <v>139</v>
      </c>
    </row>
    <row r="169" s="2" customFormat="1" ht="16.5" customHeight="1">
      <c r="A169" s="39"/>
      <c r="B169" s="40"/>
      <c r="C169" s="213" t="s">
        <v>308</v>
      </c>
      <c r="D169" s="213" t="s">
        <v>142</v>
      </c>
      <c r="E169" s="214" t="s">
        <v>768</v>
      </c>
      <c r="F169" s="215" t="s">
        <v>769</v>
      </c>
      <c r="G169" s="216" t="s">
        <v>317</v>
      </c>
      <c r="H169" s="217">
        <v>1</v>
      </c>
      <c r="I169" s="218"/>
      <c r="J169" s="219">
        <f>ROUND(I169*H169,2)</f>
        <v>0</v>
      </c>
      <c r="K169" s="215" t="s">
        <v>19</v>
      </c>
      <c r="L169" s="45"/>
      <c r="M169" s="220" t="s">
        <v>19</v>
      </c>
      <c r="N169" s="221" t="s">
        <v>43</v>
      </c>
      <c r="O169" s="85"/>
      <c r="P169" s="222">
        <f>O169*H169</f>
        <v>0</v>
      </c>
      <c r="Q169" s="222">
        <v>0.01</v>
      </c>
      <c r="R169" s="222">
        <f>Q169*H169</f>
        <v>0.01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319</v>
      </c>
      <c r="AT169" s="224" t="s">
        <v>142</v>
      </c>
      <c r="AU169" s="224" t="s">
        <v>82</v>
      </c>
      <c r="AY169" s="18" t="s">
        <v>139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80</v>
      </c>
      <c r="BK169" s="225">
        <f>ROUND(I169*H169,2)</f>
        <v>0</v>
      </c>
      <c r="BL169" s="18" t="s">
        <v>319</v>
      </c>
      <c r="BM169" s="224" t="s">
        <v>770</v>
      </c>
    </row>
    <row r="170" s="2" customFormat="1">
      <c r="A170" s="39"/>
      <c r="B170" s="40"/>
      <c r="C170" s="41"/>
      <c r="D170" s="226" t="s">
        <v>149</v>
      </c>
      <c r="E170" s="41"/>
      <c r="F170" s="227" t="s">
        <v>769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82</v>
      </c>
    </row>
    <row r="171" s="2" customFormat="1" ht="16.5" customHeight="1">
      <c r="A171" s="39"/>
      <c r="B171" s="40"/>
      <c r="C171" s="213" t="s">
        <v>8</v>
      </c>
      <c r="D171" s="213" t="s">
        <v>142</v>
      </c>
      <c r="E171" s="214" t="s">
        <v>771</v>
      </c>
      <c r="F171" s="215" t="s">
        <v>772</v>
      </c>
      <c r="G171" s="216" t="s">
        <v>330</v>
      </c>
      <c r="H171" s="217">
        <v>0.014999999999999999</v>
      </c>
      <c r="I171" s="218"/>
      <c r="J171" s="219">
        <f>ROUND(I171*H171,2)</f>
        <v>0</v>
      </c>
      <c r="K171" s="215" t="s">
        <v>146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319</v>
      </c>
      <c r="AT171" s="224" t="s">
        <v>142</v>
      </c>
      <c r="AU171" s="224" t="s">
        <v>82</v>
      </c>
      <c r="AY171" s="18" t="s">
        <v>139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80</v>
      </c>
      <c r="BK171" s="225">
        <f>ROUND(I171*H171,2)</f>
        <v>0</v>
      </c>
      <c r="BL171" s="18" t="s">
        <v>319</v>
      </c>
      <c r="BM171" s="224" t="s">
        <v>773</v>
      </c>
    </row>
    <row r="172" s="2" customFormat="1">
      <c r="A172" s="39"/>
      <c r="B172" s="40"/>
      <c r="C172" s="41"/>
      <c r="D172" s="226" t="s">
        <v>149</v>
      </c>
      <c r="E172" s="41"/>
      <c r="F172" s="227" t="s">
        <v>774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149</v>
      </c>
      <c r="AU172" s="18" t="s">
        <v>82</v>
      </c>
    </row>
    <row r="173" s="2" customFormat="1">
      <c r="A173" s="39"/>
      <c r="B173" s="40"/>
      <c r="C173" s="41"/>
      <c r="D173" s="231" t="s">
        <v>150</v>
      </c>
      <c r="E173" s="41"/>
      <c r="F173" s="232" t="s">
        <v>775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150</v>
      </c>
      <c r="AU173" s="18" t="s">
        <v>82</v>
      </c>
    </row>
    <row r="174" s="2" customFormat="1" ht="16.5" customHeight="1">
      <c r="A174" s="39"/>
      <c r="B174" s="40"/>
      <c r="C174" s="213" t="s">
        <v>319</v>
      </c>
      <c r="D174" s="213" t="s">
        <v>142</v>
      </c>
      <c r="E174" s="214" t="s">
        <v>776</v>
      </c>
      <c r="F174" s="215" t="s">
        <v>777</v>
      </c>
      <c r="G174" s="216" t="s">
        <v>330</v>
      </c>
      <c r="H174" s="217">
        <v>0.014999999999999999</v>
      </c>
      <c r="I174" s="218"/>
      <c r="J174" s="219">
        <f>ROUND(I174*H174,2)</f>
        <v>0</v>
      </c>
      <c r="K174" s="215" t="s">
        <v>146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319</v>
      </c>
      <c r="AT174" s="224" t="s">
        <v>142</v>
      </c>
      <c r="AU174" s="224" t="s">
        <v>82</v>
      </c>
      <c r="AY174" s="18" t="s">
        <v>139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319</v>
      </c>
      <c r="BM174" s="224" t="s">
        <v>778</v>
      </c>
    </row>
    <row r="175" s="2" customFormat="1">
      <c r="A175" s="39"/>
      <c r="B175" s="40"/>
      <c r="C175" s="41"/>
      <c r="D175" s="226" t="s">
        <v>149</v>
      </c>
      <c r="E175" s="41"/>
      <c r="F175" s="227" t="s">
        <v>779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82</v>
      </c>
    </row>
    <row r="176" s="2" customFormat="1">
      <c r="A176" s="39"/>
      <c r="B176" s="40"/>
      <c r="C176" s="41"/>
      <c r="D176" s="231" t="s">
        <v>150</v>
      </c>
      <c r="E176" s="41"/>
      <c r="F176" s="232" t="s">
        <v>780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82</v>
      </c>
    </row>
    <row r="177" s="12" customFormat="1" ht="22.8" customHeight="1">
      <c r="A177" s="12"/>
      <c r="B177" s="197"/>
      <c r="C177" s="198"/>
      <c r="D177" s="199" t="s">
        <v>71</v>
      </c>
      <c r="E177" s="211" t="s">
        <v>781</v>
      </c>
      <c r="F177" s="211" t="s">
        <v>782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SUM(P178:P234)</f>
        <v>0</v>
      </c>
      <c r="Q177" s="205"/>
      <c r="R177" s="206">
        <f>SUM(R178:R234)</f>
        <v>0.035799999999999998</v>
      </c>
      <c r="S177" s="205"/>
      <c r="T177" s="207">
        <f>SUM(T178:T234)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82</v>
      </c>
      <c r="AT177" s="209" t="s">
        <v>71</v>
      </c>
      <c r="AU177" s="209" t="s">
        <v>80</v>
      </c>
      <c r="AY177" s="208" t="s">
        <v>139</v>
      </c>
      <c r="BK177" s="210">
        <f>SUM(BK178:BK234)</f>
        <v>0</v>
      </c>
    </row>
    <row r="178" s="2" customFormat="1" ht="16.5" customHeight="1">
      <c r="A178" s="39"/>
      <c r="B178" s="40"/>
      <c r="C178" s="213" t="s">
        <v>327</v>
      </c>
      <c r="D178" s="213" t="s">
        <v>142</v>
      </c>
      <c r="E178" s="214" t="s">
        <v>783</v>
      </c>
      <c r="F178" s="215" t="s">
        <v>784</v>
      </c>
      <c r="G178" s="216" t="s">
        <v>272</v>
      </c>
      <c r="H178" s="217">
        <v>10</v>
      </c>
      <c r="I178" s="218"/>
      <c r="J178" s="219">
        <f>ROUND(I178*H178,2)</f>
        <v>0</v>
      </c>
      <c r="K178" s="215" t="s">
        <v>146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0.00084000000000000003</v>
      </c>
      <c r="R178" s="222">
        <f>Q178*H178</f>
        <v>0.0084000000000000012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319</v>
      </c>
      <c r="AT178" s="224" t="s">
        <v>142</v>
      </c>
      <c r="AU178" s="224" t="s">
        <v>82</v>
      </c>
      <c r="AY178" s="18" t="s">
        <v>139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80</v>
      </c>
      <c r="BK178" s="225">
        <f>ROUND(I178*H178,2)</f>
        <v>0</v>
      </c>
      <c r="BL178" s="18" t="s">
        <v>319</v>
      </c>
      <c r="BM178" s="224" t="s">
        <v>785</v>
      </c>
    </row>
    <row r="179" s="2" customFormat="1">
      <c r="A179" s="39"/>
      <c r="B179" s="40"/>
      <c r="C179" s="41"/>
      <c r="D179" s="226" t="s">
        <v>149</v>
      </c>
      <c r="E179" s="41"/>
      <c r="F179" s="227" t="s">
        <v>786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82</v>
      </c>
    </row>
    <row r="180" s="2" customFormat="1">
      <c r="A180" s="39"/>
      <c r="B180" s="40"/>
      <c r="C180" s="41"/>
      <c r="D180" s="231" t="s">
        <v>150</v>
      </c>
      <c r="E180" s="41"/>
      <c r="F180" s="232" t="s">
        <v>787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150</v>
      </c>
      <c r="AU180" s="18" t="s">
        <v>82</v>
      </c>
    </row>
    <row r="181" s="13" customFormat="1">
      <c r="A181" s="13"/>
      <c r="B181" s="233"/>
      <c r="C181" s="234"/>
      <c r="D181" s="226" t="s">
        <v>152</v>
      </c>
      <c r="E181" s="235" t="s">
        <v>19</v>
      </c>
      <c r="F181" s="236" t="s">
        <v>788</v>
      </c>
      <c r="G181" s="234"/>
      <c r="H181" s="235" t="s">
        <v>19</v>
      </c>
      <c r="I181" s="237"/>
      <c r="J181" s="234"/>
      <c r="K181" s="234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152</v>
      </c>
      <c r="AU181" s="242" t="s">
        <v>82</v>
      </c>
      <c r="AV181" s="13" t="s">
        <v>80</v>
      </c>
      <c r="AW181" s="13" t="s">
        <v>33</v>
      </c>
      <c r="AX181" s="13" t="s">
        <v>72</v>
      </c>
      <c r="AY181" s="242" t="s">
        <v>139</v>
      </c>
    </row>
    <row r="182" s="13" customFormat="1">
      <c r="A182" s="13"/>
      <c r="B182" s="233"/>
      <c r="C182" s="234"/>
      <c r="D182" s="226" t="s">
        <v>152</v>
      </c>
      <c r="E182" s="235" t="s">
        <v>19</v>
      </c>
      <c r="F182" s="236" t="s">
        <v>712</v>
      </c>
      <c r="G182" s="234"/>
      <c r="H182" s="235" t="s">
        <v>19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152</v>
      </c>
      <c r="AU182" s="242" t="s">
        <v>82</v>
      </c>
      <c r="AV182" s="13" t="s">
        <v>80</v>
      </c>
      <c r="AW182" s="13" t="s">
        <v>33</v>
      </c>
      <c r="AX182" s="13" t="s">
        <v>72</v>
      </c>
      <c r="AY182" s="242" t="s">
        <v>139</v>
      </c>
    </row>
    <row r="183" s="14" customFormat="1">
      <c r="A183" s="14"/>
      <c r="B183" s="243"/>
      <c r="C183" s="244"/>
      <c r="D183" s="226" t="s">
        <v>152</v>
      </c>
      <c r="E183" s="245" t="s">
        <v>19</v>
      </c>
      <c r="F183" s="246" t="s">
        <v>204</v>
      </c>
      <c r="G183" s="244"/>
      <c r="H183" s="247">
        <v>10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152</v>
      </c>
      <c r="AU183" s="253" t="s">
        <v>82</v>
      </c>
      <c r="AV183" s="14" t="s">
        <v>82</v>
      </c>
      <c r="AW183" s="14" t="s">
        <v>33</v>
      </c>
      <c r="AX183" s="14" t="s">
        <v>72</v>
      </c>
      <c r="AY183" s="253" t="s">
        <v>139</v>
      </c>
    </row>
    <row r="184" s="15" customFormat="1">
      <c r="A184" s="15"/>
      <c r="B184" s="254"/>
      <c r="C184" s="255"/>
      <c r="D184" s="226" t="s">
        <v>152</v>
      </c>
      <c r="E184" s="256" t="s">
        <v>19</v>
      </c>
      <c r="F184" s="257" t="s">
        <v>154</v>
      </c>
      <c r="G184" s="255"/>
      <c r="H184" s="258">
        <v>10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152</v>
      </c>
      <c r="AU184" s="264" t="s">
        <v>82</v>
      </c>
      <c r="AV184" s="15" t="s">
        <v>155</v>
      </c>
      <c r="AW184" s="15" t="s">
        <v>33</v>
      </c>
      <c r="AX184" s="15" t="s">
        <v>80</v>
      </c>
      <c r="AY184" s="264" t="s">
        <v>139</v>
      </c>
    </row>
    <row r="185" s="2" customFormat="1" ht="16.5" customHeight="1">
      <c r="A185" s="39"/>
      <c r="B185" s="40"/>
      <c r="C185" s="213" t="s">
        <v>334</v>
      </c>
      <c r="D185" s="213" t="s">
        <v>142</v>
      </c>
      <c r="E185" s="214" t="s">
        <v>789</v>
      </c>
      <c r="F185" s="215" t="s">
        <v>790</v>
      </c>
      <c r="G185" s="216" t="s">
        <v>272</v>
      </c>
      <c r="H185" s="217">
        <v>14</v>
      </c>
      <c r="I185" s="218"/>
      <c r="J185" s="219">
        <f>ROUND(I185*H185,2)</f>
        <v>0</v>
      </c>
      <c r="K185" s="215" t="s">
        <v>146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0.00116</v>
      </c>
      <c r="R185" s="222">
        <f>Q185*H185</f>
        <v>0.016240000000000001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319</v>
      </c>
      <c r="AT185" s="224" t="s">
        <v>142</v>
      </c>
      <c r="AU185" s="224" t="s">
        <v>82</v>
      </c>
      <c r="AY185" s="18" t="s">
        <v>139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319</v>
      </c>
      <c r="BM185" s="224" t="s">
        <v>791</v>
      </c>
    </row>
    <row r="186" s="2" customFormat="1">
      <c r="A186" s="39"/>
      <c r="B186" s="40"/>
      <c r="C186" s="41"/>
      <c r="D186" s="226" t="s">
        <v>149</v>
      </c>
      <c r="E186" s="41"/>
      <c r="F186" s="227" t="s">
        <v>792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149</v>
      </c>
      <c r="AU186" s="18" t="s">
        <v>82</v>
      </c>
    </row>
    <row r="187" s="2" customFormat="1">
      <c r="A187" s="39"/>
      <c r="B187" s="40"/>
      <c r="C187" s="41"/>
      <c r="D187" s="231" t="s">
        <v>150</v>
      </c>
      <c r="E187" s="41"/>
      <c r="F187" s="232" t="s">
        <v>793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82</v>
      </c>
    </row>
    <row r="188" s="13" customFormat="1">
      <c r="A188" s="13"/>
      <c r="B188" s="233"/>
      <c r="C188" s="234"/>
      <c r="D188" s="226" t="s">
        <v>152</v>
      </c>
      <c r="E188" s="235" t="s">
        <v>19</v>
      </c>
      <c r="F188" s="236" t="s">
        <v>788</v>
      </c>
      <c r="G188" s="234"/>
      <c r="H188" s="235" t="s">
        <v>19</v>
      </c>
      <c r="I188" s="237"/>
      <c r="J188" s="234"/>
      <c r="K188" s="234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152</v>
      </c>
      <c r="AU188" s="242" t="s">
        <v>82</v>
      </c>
      <c r="AV188" s="13" t="s">
        <v>80</v>
      </c>
      <c r="AW188" s="13" t="s">
        <v>33</v>
      </c>
      <c r="AX188" s="13" t="s">
        <v>72</v>
      </c>
      <c r="AY188" s="242" t="s">
        <v>139</v>
      </c>
    </row>
    <row r="189" s="13" customFormat="1">
      <c r="A189" s="13"/>
      <c r="B189" s="233"/>
      <c r="C189" s="234"/>
      <c r="D189" s="226" t="s">
        <v>152</v>
      </c>
      <c r="E189" s="235" t="s">
        <v>19</v>
      </c>
      <c r="F189" s="236" t="s">
        <v>712</v>
      </c>
      <c r="G189" s="234"/>
      <c r="H189" s="235" t="s">
        <v>19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152</v>
      </c>
      <c r="AU189" s="242" t="s">
        <v>82</v>
      </c>
      <c r="AV189" s="13" t="s">
        <v>80</v>
      </c>
      <c r="AW189" s="13" t="s">
        <v>33</v>
      </c>
      <c r="AX189" s="13" t="s">
        <v>72</v>
      </c>
      <c r="AY189" s="242" t="s">
        <v>139</v>
      </c>
    </row>
    <row r="190" s="14" customFormat="1">
      <c r="A190" s="14"/>
      <c r="B190" s="243"/>
      <c r="C190" s="244"/>
      <c r="D190" s="226" t="s">
        <v>152</v>
      </c>
      <c r="E190" s="245" t="s">
        <v>19</v>
      </c>
      <c r="F190" s="246" t="s">
        <v>308</v>
      </c>
      <c r="G190" s="244"/>
      <c r="H190" s="247">
        <v>14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152</v>
      </c>
      <c r="AU190" s="253" t="s">
        <v>82</v>
      </c>
      <c r="AV190" s="14" t="s">
        <v>82</v>
      </c>
      <c r="AW190" s="14" t="s">
        <v>33</v>
      </c>
      <c r="AX190" s="14" t="s">
        <v>72</v>
      </c>
      <c r="AY190" s="253" t="s">
        <v>139</v>
      </c>
    </row>
    <row r="191" s="15" customFormat="1">
      <c r="A191" s="15"/>
      <c r="B191" s="254"/>
      <c r="C191" s="255"/>
      <c r="D191" s="226" t="s">
        <v>152</v>
      </c>
      <c r="E191" s="256" t="s">
        <v>19</v>
      </c>
      <c r="F191" s="257" t="s">
        <v>154</v>
      </c>
      <c r="G191" s="255"/>
      <c r="H191" s="258">
        <v>14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152</v>
      </c>
      <c r="AU191" s="264" t="s">
        <v>82</v>
      </c>
      <c r="AV191" s="15" t="s">
        <v>155</v>
      </c>
      <c r="AW191" s="15" t="s">
        <v>33</v>
      </c>
      <c r="AX191" s="15" t="s">
        <v>80</v>
      </c>
      <c r="AY191" s="264" t="s">
        <v>139</v>
      </c>
    </row>
    <row r="192" s="2" customFormat="1" ht="21.75" customHeight="1">
      <c r="A192" s="39"/>
      <c r="B192" s="40"/>
      <c r="C192" s="213" t="s">
        <v>340</v>
      </c>
      <c r="D192" s="213" t="s">
        <v>142</v>
      </c>
      <c r="E192" s="214" t="s">
        <v>794</v>
      </c>
      <c r="F192" s="215" t="s">
        <v>795</v>
      </c>
      <c r="G192" s="216" t="s">
        <v>272</v>
      </c>
      <c r="H192" s="217">
        <v>10</v>
      </c>
      <c r="I192" s="218"/>
      <c r="J192" s="219">
        <f>ROUND(I192*H192,2)</f>
        <v>0</v>
      </c>
      <c r="K192" s="215" t="s">
        <v>146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0.00012</v>
      </c>
      <c r="R192" s="222">
        <f>Q192*H192</f>
        <v>0.0012000000000000001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319</v>
      </c>
      <c r="AT192" s="224" t="s">
        <v>142</v>
      </c>
      <c r="AU192" s="224" t="s">
        <v>82</v>
      </c>
      <c r="AY192" s="18" t="s">
        <v>139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80</v>
      </c>
      <c r="BK192" s="225">
        <f>ROUND(I192*H192,2)</f>
        <v>0</v>
      </c>
      <c r="BL192" s="18" t="s">
        <v>319</v>
      </c>
      <c r="BM192" s="224" t="s">
        <v>796</v>
      </c>
    </row>
    <row r="193" s="2" customFormat="1">
      <c r="A193" s="39"/>
      <c r="B193" s="40"/>
      <c r="C193" s="41"/>
      <c r="D193" s="226" t="s">
        <v>149</v>
      </c>
      <c r="E193" s="41"/>
      <c r="F193" s="227" t="s">
        <v>797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149</v>
      </c>
      <c r="AU193" s="18" t="s">
        <v>82</v>
      </c>
    </row>
    <row r="194" s="2" customFormat="1">
      <c r="A194" s="39"/>
      <c r="B194" s="40"/>
      <c r="C194" s="41"/>
      <c r="D194" s="231" t="s">
        <v>150</v>
      </c>
      <c r="E194" s="41"/>
      <c r="F194" s="232" t="s">
        <v>798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150</v>
      </c>
      <c r="AU194" s="18" t="s">
        <v>82</v>
      </c>
    </row>
    <row r="195" s="13" customFormat="1">
      <c r="A195" s="13"/>
      <c r="B195" s="233"/>
      <c r="C195" s="234"/>
      <c r="D195" s="226" t="s">
        <v>152</v>
      </c>
      <c r="E195" s="235" t="s">
        <v>19</v>
      </c>
      <c r="F195" s="236" t="s">
        <v>712</v>
      </c>
      <c r="G195" s="234"/>
      <c r="H195" s="235" t="s">
        <v>19</v>
      </c>
      <c r="I195" s="237"/>
      <c r="J195" s="234"/>
      <c r="K195" s="234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152</v>
      </c>
      <c r="AU195" s="242" t="s">
        <v>82</v>
      </c>
      <c r="AV195" s="13" t="s">
        <v>80</v>
      </c>
      <c r="AW195" s="13" t="s">
        <v>33</v>
      </c>
      <c r="AX195" s="13" t="s">
        <v>72</v>
      </c>
      <c r="AY195" s="242" t="s">
        <v>139</v>
      </c>
    </row>
    <row r="196" s="14" customFormat="1">
      <c r="A196" s="14"/>
      <c r="B196" s="243"/>
      <c r="C196" s="244"/>
      <c r="D196" s="226" t="s">
        <v>152</v>
      </c>
      <c r="E196" s="245" t="s">
        <v>19</v>
      </c>
      <c r="F196" s="246" t="s">
        <v>204</v>
      </c>
      <c r="G196" s="244"/>
      <c r="H196" s="247">
        <v>10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152</v>
      </c>
      <c r="AU196" s="253" t="s">
        <v>82</v>
      </c>
      <c r="AV196" s="14" t="s">
        <v>82</v>
      </c>
      <c r="AW196" s="14" t="s">
        <v>33</v>
      </c>
      <c r="AX196" s="14" t="s">
        <v>72</v>
      </c>
      <c r="AY196" s="253" t="s">
        <v>139</v>
      </c>
    </row>
    <row r="197" s="15" customFormat="1">
      <c r="A197" s="15"/>
      <c r="B197" s="254"/>
      <c r="C197" s="255"/>
      <c r="D197" s="226" t="s">
        <v>152</v>
      </c>
      <c r="E197" s="256" t="s">
        <v>19</v>
      </c>
      <c r="F197" s="257" t="s">
        <v>154</v>
      </c>
      <c r="G197" s="255"/>
      <c r="H197" s="258">
        <v>10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152</v>
      </c>
      <c r="AU197" s="264" t="s">
        <v>82</v>
      </c>
      <c r="AV197" s="15" t="s">
        <v>155</v>
      </c>
      <c r="AW197" s="15" t="s">
        <v>33</v>
      </c>
      <c r="AX197" s="15" t="s">
        <v>80</v>
      </c>
      <c r="AY197" s="264" t="s">
        <v>139</v>
      </c>
    </row>
    <row r="198" s="2" customFormat="1" ht="24.15" customHeight="1">
      <c r="A198" s="39"/>
      <c r="B198" s="40"/>
      <c r="C198" s="213" t="s">
        <v>293</v>
      </c>
      <c r="D198" s="213" t="s">
        <v>142</v>
      </c>
      <c r="E198" s="214" t="s">
        <v>799</v>
      </c>
      <c r="F198" s="215" t="s">
        <v>800</v>
      </c>
      <c r="G198" s="216" t="s">
        <v>272</v>
      </c>
      <c r="H198" s="217">
        <v>14</v>
      </c>
      <c r="I198" s="218"/>
      <c r="J198" s="219">
        <f>ROUND(I198*H198,2)</f>
        <v>0</v>
      </c>
      <c r="K198" s="215" t="s">
        <v>146</v>
      </c>
      <c r="L198" s="45"/>
      <c r="M198" s="220" t="s">
        <v>19</v>
      </c>
      <c r="N198" s="221" t="s">
        <v>43</v>
      </c>
      <c r="O198" s="85"/>
      <c r="P198" s="222">
        <f>O198*H198</f>
        <v>0</v>
      </c>
      <c r="Q198" s="222">
        <v>0.00024000000000000001</v>
      </c>
      <c r="R198" s="222">
        <f>Q198*H198</f>
        <v>0.0033600000000000001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319</v>
      </c>
      <c r="AT198" s="224" t="s">
        <v>142</v>
      </c>
      <c r="AU198" s="224" t="s">
        <v>82</v>
      </c>
      <c r="AY198" s="18" t="s">
        <v>139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319</v>
      </c>
      <c r="BM198" s="224" t="s">
        <v>801</v>
      </c>
    </row>
    <row r="199" s="2" customFormat="1">
      <c r="A199" s="39"/>
      <c r="B199" s="40"/>
      <c r="C199" s="41"/>
      <c r="D199" s="226" t="s">
        <v>149</v>
      </c>
      <c r="E199" s="41"/>
      <c r="F199" s="227" t="s">
        <v>802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149</v>
      </c>
      <c r="AU199" s="18" t="s">
        <v>82</v>
      </c>
    </row>
    <row r="200" s="2" customFormat="1">
      <c r="A200" s="39"/>
      <c r="B200" s="40"/>
      <c r="C200" s="41"/>
      <c r="D200" s="231" t="s">
        <v>150</v>
      </c>
      <c r="E200" s="41"/>
      <c r="F200" s="232" t="s">
        <v>803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82</v>
      </c>
    </row>
    <row r="201" s="13" customFormat="1">
      <c r="A201" s="13"/>
      <c r="B201" s="233"/>
      <c r="C201" s="234"/>
      <c r="D201" s="226" t="s">
        <v>152</v>
      </c>
      <c r="E201" s="235" t="s">
        <v>19</v>
      </c>
      <c r="F201" s="236" t="s">
        <v>712</v>
      </c>
      <c r="G201" s="234"/>
      <c r="H201" s="235" t="s">
        <v>19</v>
      </c>
      <c r="I201" s="237"/>
      <c r="J201" s="234"/>
      <c r="K201" s="234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152</v>
      </c>
      <c r="AU201" s="242" t="s">
        <v>82</v>
      </c>
      <c r="AV201" s="13" t="s">
        <v>80</v>
      </c>
      <c r="AW201" s="13" t="s">
        <v>33</v>
      </c>
      <c r="AX201" s="13" t="s">
        <v>72</v>
      </c>
      <c r="AY201" s="242" t="s">
        <v>139</v>
      </c>
    </row>
    <row r="202" s="14" customFormat="1">
      <c r="A202" s="14"/>
      <c r="B202" s="243"/>
      <c r="C202" s="244"/>
      <c r="D202" s="226" t="s">
        <v>152</v>
      </c>
      <c r="E202" s="245" t="s">
        <v>19</v>
      </c>
      <c r="F202" s="246" t="s">
        <v>308</v>
      </c>
      <c r="G202" s="244"/>
      <c r="H202" s="247">
        <v>14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152</v>
      </c>
      <c r="AU202" s="253" t="s">
        <v>82</v>
      </c>
      <c r="AV202" s="14" t="s">
        <v>82</v>
      </c>
      <c r="AW202" s="14" t="s">
        <v>33</v>
      </c>
      <c r="AX202" s="14" t="s">
        <v>72</v>
      </c>
      <c r="AY202" s="253" t="s">
        <v>139</v>
      </c>
    </row>
    <row r="203" s="15" customFormat="1">
      <c r="A203" s="15"/>
      <c r="B203" s="254"/>
      <c r="C203" s="255"/>
      <c r="D203" s="226" t="s">
        <v>152</v>
      </c>
      <c r="E203" s="256" t="s">
        <v>19</v>
      </c>
      <c r="F203" s="257" t="s">
        <v>154</v>
      </c>
      <c r="G203" s="255"/>
      <c r="H203" s="258">
        <v>14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152</v>
      </c>
      <c r="AU203" s="264" t="s">
        <v>82</v>
      </c>
      <c r="AV203" s="15" t="s">
        <v>155</v>
      </c>
      <c r="AW203" s="15" t="s">
        <v>33</v>
      </c>
      <c r="AX203" s="15" t="s">
        <v>80</v>
      </c>
      <c r="AY203" s="264" t="s">
        <v>139</v>
      </c>
    </row>
    <row r="204" s="2" customFormat="1" ht="16.5" customHeight="1">
      <c r="A204" s="39"/>
      <c r="B204" s="40"/>
      <c r="C204" s="213" t="s">
        <v>7</v>
      </c>
      <c r="D204" s="213" t="s">
        <v>142</v>
      </c>
      <c r="E204" s="214" t="s">
        <v>804</v>
      </c>
      <c r="F204" s="215" t="s">
        <v>805</v>
      </c>
      <c r="G204" s="216" t="s">
        <v>317</v>
      </c>
      <c r="H204" s="217">
        <v>4</v>
      </c>
      <c r="I204" s="218"/>
      <c r="J204" s="219">
        <f>ROUND(I204*H204,2)</f>
        <v>0</v>
      </c>
      <c r="K204" s="215" t="s">
        <v>146</v>
      </c>
      <c r="L204" s="45"/>
      <c r="M204" s="220" t="s">
        <v>19</v>
      </c>
      <c r="N204" s="221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319</v>
      </c>
      <c r="AT204" s="224" t="s">
        <v>142</v>
      </c>
      <c r="AU204" s="224" t="s">
        <v>82</v>
      </c>
      <c r="AY204" s="18" t="s">
        <v>139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80</v>
      </c>
      <c r="BK204" s="225">
        <f>ROUND(I204*H204,2)</f>
        <v>0</v>
      </c>
      <c r="BL204" s="18" t="s">
        <v>319</v>
      </c>
      <c r="BM204" s="224" t="s">
        <v>806</v>
      </c>
    </row>
    <row r="205" s="2" customFormat="1">
      <c r="A205" s="39"/>
      <c r="B205" s="40"/>
      <c r="C205" s="41"/>
      <c r="D205" s="226" t="s">
        <v>149</v>
      </c>
      <c r="E205" s="41"/>
      <c r="F205" s="227" t="s">
        <v>807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149</v>
      </c>
      <c r="AU205" s="18" t="s">
        <v>82</v>
      </c>
    </row>
    <row r="206" s="2" customFormat="1">
      <c r="A206" s="39"/>
      <c r="B206" s="40"/>
      <c r="C206" s="41"/>
      <c r="D206" s="231" t="s">
        <v>150</v>
      </c>
      <c r="E206" s="41"/>
      <c r="F206" s="232" t="s">
        <v>808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150</v>
      </c>
      <c r="AU206" s="18" t="s">
        <v>82</v>
      </c>
    </row>
    <row r="207" s="2" customFormat="1" ht="16.5" customHeight="1">
      <c r="A207" s="39"/>
      <c r="B207" s="40"/>
      <c r="C207" s="213" t="s">
        <v>357</v>
      </c>
      <c r="D207" s="213" t="s">
        <v>142</v>
      </c>
      <c r="E207" s="214" t="s">
        <v>809</v>
      </c>
      <c r="F207" s="215" t="s">
        <v>810</v>
      </c>
      <c r="G207" s="216" t="s">
        <v>317</v>
      </c>
      <c r="H207" s="217">
        <v>2</v>
      </c>
      <c r="I207" s="218"/>
      <c r="J207" s="219">
        <f>ROUND(I207*H207,2)</f>
        <v>0</v>
      </c>
      <c r="K207" s="215" t="s">
        <v>146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0.00034000000000000002</v>
      </c>
      <c r="R207" s="222">
        <f>Q207*H207</f>
        <v>0.00068000000000000005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319</v>
      </c>
      <c r="AT207" s="224" t="s">
        <v>142</v>
      </c>
      <c r="AU207" s="224" t="s">
        <v>82</v>
      </c>
      <c r="AY207" s="18" t="s">
        <v>139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80</v>
      </c>
      <c r="BK207" s="225">
        <f>ROUND(I207*H207,2)</f>
        <v>0</v>
      </c>
      <c r="BL207" s="18" t="s">
        <v>319</v>
      </c>
      <c r="BM207" s="224" t="s">
        <v>811</v>
      </c>
    </row>
    <row r="208" s="2" customFormat="1">
      <c r="A208" s="39"/>
      <c r="B208" s="40"/>
      <c r="C208" s="41"/>
      <c r="D208" s="226" t="s">
        <v>149</v>
      </c>
      <c r="E208" s="41"/>
      <c r="F208" s="227" t="s">
        <v>812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149</v>
      </c>
      <c r="AU208" s="18" t="s">
        <v>82</v>
      </c>
    </row>
    <row r="209" s="2" customFormat="1">
      <c r="A209" s="39"/>
      <c r="B209" s="40"/>
      <c r="C209" s="41"/>
      <c r="D209" s="231" t="s">
        <v>150</v>
      </c>
      <c r="E209" s="41"/>
      <c r="F209" s="232" t="s">
        <v>813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150</v>
      </c>
      <c r="AU209" s="18" t="s">
        <v>82</v>
      </c>
    </row>
    <row r="210" s="13" customFormat="1">
      <c r="A210" s="13"/>
      <c r="B210" s="233"/>
      <c r="C210" s="234"/>
      <c r="D210" s="226" t="s">
        <v>152</v>
      </c>
      <c r="E210" s="235" t="s">
        <v>19</v>
      </c>
      <c r="F210" s="236" t="s">
        <v>712</v>
      </c>
      <c r="G210" s="234"/>
      <c r="H210" s="235" t="s">
        <v>19</v>
      </c>
      <c r="I210" s="237"/>
      <c r="J210" s="234"/>
      <c r="K210" s="234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152</v>
      </c>
      <c r="AU210" s="242" t="s">
        <v>82</v>
      </c>
      <c r="AV210" s="13" t="s">
        <v>80</v>
      </c>
      <c r="AW210" s="13" t="s">
        <v>33</v>
      </c>
      <c r="AX210" s="13" t="s">
        <v>72</v>
      </c>
      <c r="AY210" s="242" t="s">
        <v>139</v>
      </c>
    </row>
    <row r="211" s="14" customFormat="1">
      <c r="A211" s="14"/>
      <c r="B211" s="243"/>
      <c r="C211" s="244"/>
      <c r="D211" s="226" t="s">
        <v>152</v>
      </c>
      <c r="E211" s="245" t="s">
        <v>19</v>
      </c>
      <c r="F211" s="246" t="s">
        <v>82</v>
      </c>
      <c r="G211" s="244"/>
      <c r="H211" s="247">
        <v>2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152</v>
      </c>
      <c r="AU211" s="253" t="s">
        <v>82</v>
      </c>
      <c r="AV211" s="14" t="s">
        <v>82</v>
      </c>
      <c r="AW211" s="14" t="s">
        <v>33</v>
      </c>
      <c r="AX211" s="14" t="s">
        <v>72</v>
      </c>
      <c r="AY211" s="253" t="s">
        <v>139</v>
      </c>
    </row>
    <row r="212" s="15" customFormat="1">
      <c r="A212" s="15"/>
      <c r="B212" s="254"/>
      <c r="C212" s="255"/>
      <c r="D212" s="226" t="s">
        <v>152</v>
      </c>
      <c r="E212" s="256" t="s">
        <v>19</v>
      </c>
      <c r="F212" s="257" t="s">
        <v>154</v>
      </c>
      <c r="G212" s="255"/>
      <c r="H212" s="258">
        <v>2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152</v>
      </c>
      <c r="AU212" s="264" t="s">
        <v>82</v>
      </c>
      <c r="AV212" s="15" t="s">
        <v>155</v>
      </c>
      <c r="AW212" s="15" t="s">
        <v>33</v>
      </c>
      <c r="AX212" s="15" t="s">
        <v>80</v>
      </c>
      <c r="AY212" s="264" t="s">
        <v>139</v>
      </c>
    </row>
    <row r="213" s="2" customFormat="1" ht="16.5" customHeight="1">
      <c r="A213" s="39"/>
      <c r="B213" s="40"/>
      <c r="C213" s="213" t="s">
        <v>364</v>
      </c>
      <c r="D213" s="213" t="s">
        <v>142</v>
      </c>
      <c r="E213" s="214" t="s">
        <v>814</v>
      </c>
      <c r="F213" s="215" t="s">
        <v>815</v>
      </c>
      <c r="G213" s="216" t="s">
        <v>317</v>
      </c>
      <c r="H213" s="217">
        <v>4</v>
      </c>
      <c r="I213" s="218"/>
      <c r="J213" s="219">
        <f>ROUND(I213*H213,2)</f>
        <v>0</v>
      </c>
      <c r="K213" s="215" t="s">
        <v>146</v>
      </c>
      <c r="L213" s="45"/>
      <c r="M213" s="220" t="s">
        <v>19</v>
      </c>
      <c r="N213" s="221" t="s">
        <v>43</v>
      </c>
      <c r="O213" s="85"/>
      <c r="P213" s="222">
        <f>O213*H213</f>
        <v>0</v>
      </c>
      <c r="Q213" s="222">
        <v>0.00027999999999999998</v>
      </c>
      <c r="R213" s="222">
        <f>Q213*H213</f>
        <v>0.0011199999999999999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319</v>
      </c>
      <c r="AT213" s="224" t="s">
        <v>142</v>
      </c>
      <c r="AU213" s="224" t="s">
        <v>82</v>
      </c>
      <c r="AY213" s="18" t="s">
        <v>139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80</v>
      </c>
      <c r="BK213" s="225">
        <f>ROUND(I213*H213,2)</f>
        <v>0</v>
      </c>
      <c r="BL213" s="18" t="s">
        <v>319</v>
      </c>
      <c r="BM213" s="224" t="s">
        <v>816</v>
      </c>
    </row>
    <row r="214" s="2" customFormat="1">
      <c r="A214" s="39"/>
      <c r="B214" s="40"/>
      <c r="C214" s="41"/>
      <c r="D214" s="226" t="s">
        <v>149</v>
      </c>
      <c r="E214" s="41"/>
      <c r="F214" s="227" t="s">
        <v>817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82</v>
      </c>
    </row>
    <row r="215" s="2" customFormat="1">
      <c r="A215" s="39"/>
      <c r="B215" s="40"/>
      <c r="C215" s="41"/>
      <c r="D215" s="231" t="s">
        <v>150</v>
      </c>
      <c r="E215" s="41"/>
      <c r="F215" s="232" t="s">
        <v>818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150</v>
      </c>
      <c r="AU215" s="18" t="s">
        <v>82</v>
      </c>
    </row>
    <row r="216" s="13" customFormat="1">
      <c r="A216" s="13"/>
      <c r="B216" s="233"/>
      <c r="C216" s="234"/>
      <c r="D216" s="226" t="s">
        <v>152</v>
      </c>
      <c r="E216" s="235" t="s">
        <v>19</v>
      </c>
      <c r="F216" s="236" t="s">
        <v>712</v>
      </c>
      <c r="G216" s="234"/>
      <c r="H216" s="235" t="s">
        <v>19</v>
      </c>
      <c r="I216" s="237"/>
      <c r="J216" s="234"/>
      <c r="K216" s="234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152</v>
      </c>
      <c r="AU216" s="242" t="s">
        <v>82</v>
      </c>
      <c r="AV216" s="13" t="s">
        <v>80</v>
      </c>
      <c r="AW216" s="13" t="s">
        <v>33</v>
      </c>
      <c r="AX216" s="13" t="s">
        <v>72</v>
      </c>
      <c r="AY216" s="242" t="s">
        <v>139</v>
      </c>
    </row>
    <row r="217" s="14" customFormat="1">
      <c r="A217" s="14"/>
      <c r="B217" s="243"/>
      <c r="C217" s="244"/>
      <c r="D217" s="226" t="s">
        <v>152</v>
      </c>
      <c r="E217" s="245" t="s">
        <v>19</v>
      </c>
      <c r="F217" s="246" t="s">
        <v>155</v>
      </c>
      <c r="G217" s="244"/>
      <c r="H217" s="247">
        <v>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152</v>
      </c>
      <c r="AU217" s="253" t="s">
        <v>82</v>
      </c>
      <c r="AV217" s="14" t="s">
        <v>82</v>
      </c>
      <c r="AW217" s="14" t="s">
        <v>33</v>
      </c>
      <c r="AX217" s="14" t="s">
        <v>72</v>
      </c>
      <c r="AY217" s="253" t="s">
        <v>139</v>
      </c>
    </row>
    <row r="218" s="15" customFormat="1">
      <c r="A218" s="15"/>
      <c r="B218" s="254"/>
      <c r="C218" s="255"/>
      <c r="D218" s="226" t="s">
        <v>152</v>
      </c>
      <c r="E218" s="256" t="s">
        <v>19</v>
      </c>
      <c r="F218" s="257" t="s">
        <v>154</v>
      </c>
      <c r="G218" s="255"/>
      <c r="H218" s="258">
        <v>4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152</v>
      </c>
      <c r="AU218" s="264" t="s">
        <v>82</v>
      </c>
      <c r="AV218" s="15" t="s">
        <v>155</v>
      </c>
      <c r="AW218" s="15" t="s">
        <v>33</v>
      </c>
      <c r="AX218" s="15" t="s">
        <v>80</v>
      </c>
      <c r="AY218" s="264" t="s">
        <v>139</v>
      </c>
    </row>
    <row r="219" s="2" customFormat="1" ht="16.5" customHeight="1">
      <c r="A219" s="39"/>
      <c r="B219" s="40"/>
      <c r="C219" s="213" t="s">
        <v>372</v>
      </c>
      <c r="D219" s="213" t="s">
        <v>142</v>
      </c>
      <c r="E219" s="214" t="s">
        <v>819</v>
      </c>
      <c r="F219" s="215" t="s">
        <v>820</v>
      </c>
      <c r="G219" s="216" t="s">
        <v>272</v>
      </c>
      <c r="H219" s="217">
        <v>24</v>
      </c>
      <c r="I219" s="218"/>
      <c r="J219" s="219">
        <f>ROUND(I219*H219,2)</f>
        <v>0</v>
      </c>
      <c r="K219" s="215" t="s">
        <v>146</v>
      </c>
      <c r="L219" s="45"/>
      <c r="M219" s="220" t="s">
        <v>19</v>
      </c>
      <c r="N219" s="221" t="s">
        <v>43</v>
      </c>
      <c r="O219" s="85"/>
      <c r="P219" s="222">
        <f>O219*H219</f>
        <v>0</v>
      </c>
      <c r="Q219" s="222">
        <v>0.00019000000000000001</v>
      </c>
      <c r="R219" s="222">
        <f>Q219*H219</f>
        <v>0.0045599999999999998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319</v>
      </c>
      <c r="AT219" s="224" t="s">
        <v>142</v>
      </c>
      <c r="AU219" s="224" t="s">
        <v>82</v>
      </c>
      <c r="AY219" s="18" t="s">
        <v>139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80</v>
      </c>
      <c r="BK219" s="225">
        <f>ROUND(I219*H219,2)</f>
        <v>0</v>
      </c>
      <c r="BL219" s="18" t="s">
        <v>319</v>
      </c>
      <c r="BM219" s="224" t="s">
        <v>821</v>
      </c>
    </row>
    <row r="220" s="2" customFormat="1">
      <c r="A220" s="39"/>
      <c r="B220" s="40"/>
      <c r="C220" s="41"/>
      <c r="D220" s="226" t="s">
        <v>149</v>
      </c>
      <c r="E220" s="41"/>
      <c r="F220" s="227" t="s">
        <v>822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149</v>
      </c>
      <c r="AU220" s="18" t="s">
        <v>82</v>
      </c>
    </row>
    <row r="221" s="2" customFormat="1">
      <c r="A221" s="39"/>
      <c r="B221" s="40"/>
      <c r="C221" s="41"/>
      <c r="D221" s="231" t="s">
        <v>150</v>
      </c>
      <c r="E221" s="41"/>
      <c r="F221" s="232" t="s">
        <v>823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82</v>
      </c>
    </row>
    <row r="222" s="14" customFormat="1">
      <c r="A222" s="14"/>
      <c r="B222" s="243"/>
      <c r="C222" s="244"/>
      <c r="D222" s="226" t="s">
        <v>152</v>
      </c>
      <c r="E222" s="245" t="s">
        <v>19</v>
      </c>
      <c r="F222" s="246" t="s">
        <v>824</v>
      </c>
      <c r="G222" s="244"/>
      <c r="H222" s="247">
        <v>24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152</v>
      </c>
      <c r="AU222" s="253" t="s">
        <v>82</v>
      </c>
      <c r="AV222" s="14" t="s">
        <v>82</v>
      </c>
      <c r="AW222" s="14" t="s">
        <v>33</v>
      </c>
      <c r="AX222" s="14" t="s">
        <v>72</v>
      </c>
      <c r="AY222" s="253" t="s">
        <v>139</v>
      </c>
    </row>
    <row r="223" s="15" customFormat="1">
      <c r="A223" s="15"/>
      <c r="B223" s="254"/>
      <c r="C223" s="255"/>
      <c r="D223" s="226" t="s">
        <v>152</v>
      </c>
      <c r="E223" s="256" t="s">
        <v>19</v>
      </c>
      <c r="F223" s="257" t="s">
        <v>154</v>
      </c>
      <c r="G223" s="255"/>
      <c r="H223" s="258">
        <v>24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152</v>
      </c>
      <c r="AU223" s="264" t="s">
        <v>82</v>
      </c>
      <c r="AV223" s="15" t="s">
        <v>155</v>
      </c>
      <c r="AW223" s="15" t="s">
        <v>33</v>
      </c>
      <c r="AX223" s="15" t="s">
        <v>80</v>
      </c>
      <c r="AY223" s="264" t="s">
        <v>139</v>
      </c>
    </row>
    <row r="224" s="2" customFormat="1" ht="16.5" customHeight="1">
      <c r="A224" s="39"/>
      <c r="B224" s="40"/>
      <c r="C224" s="213" t="s">
        <v>382</v>
      </c>
      <c r="D224" s="213" t="s">
        <v>142</v>
      </c>
      <c r="E224" s="214" t="s">
        <v>825</v>
      </c>
      <c r="F224" s="215" t="s">
        <v>826</v>
      </c>
      <c r="G224" s="216" t="s">
        <v>272</v>
      </c>
      <c r="H224" s="217">
        <v>24</v>
      </c>
      <c r="I224" s="218"/>
      <c r="J224" s="219">
        <f>ROUND(I224*H224,2)</f>
        <v>0</v>
      </c>
      <c r="K224" s="215" t="s">
        <v>146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1.0000000000000001E-05</v>
      </c>
      <c r="R224" s="222">
        <f>Q224*H224</f>
        <v>0.00024000000000000003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319</v>
      </c>
      <c r="AT224" s="224" t="s">
        <v>142</v>
      </c>
      <c r="AU224" s="224" t="s">
        <v>82</v>
      </c>
      <c r="AY224" s="18" t="s">
        <v>139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80</v>
      </c>
      <c r="BK224" s="225">
        <f>ROUND(I224*H224,2)</f>
        <v>0</v>
      </c>
      <c r="BL224" s="18" t="s">
        <v>319</v>
      </c>
      <c r="BM224" s="224" t="s">
        <v>827</v>
      </c>
    </row>
    <row r="225" s="2" customFormat="1">
      <c r="A225" s="39"/>
      <c r="B225" s="40"/>
      <c r="C225" s="41"/>
      <c r="D225" s="226" t="s">
        <v>149</v>
      </c>
      <c r="E225" s="41"/>
      <c r="F225" s="227" t="s">
        <v>828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149</v>
      </c>
      <c r="AU225" s="18" t="s">
        <v>82</v>
      </c>
    </row>
    <row r="226" s="2" customFormat="1">
      <c r="A226" s="39"/>
      <c r="B226" s="40"/>
      <c r="C226" s="41"/>
      <c r="D226" s="231" t="s">
        <v>150</v>
      </c>
      <c r="E226" s="41"/>
      <c r="F226" s="232" t="s">
        <v>829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150</v>
      </c>
      <c r="AU226" s="18" t="s">
        <v>82</v>
      </c>
    </row>
    <row r="227" s="2" customFormat="1" ht="16.5" customHeight="1">
      <c r="A227" s="39"/>
      <c r="B227" s="40"/>
      <c r="C227" s="213" t="s">
        <v>387</v>
      </c>
      <c r="D227" s="213" t="s">
        <v>142</v>
      </c>
      <c r="E227" s="214" t="s">
        <v>830</v>
      </c>
      <c r="F227" s="215" t="s">
        <v>831</v>
      </c>
      <c r="G227" s="216" t="s">
        <v>317</v>
      </c>
      <c r="H227" s="217">
        <v>2</v>
      </c>
      <c r="I227" s="218"/>
      <c r="J227" s="219">
        <f>ROUND(I227*H227,2)</f>
        <v>0</v>
      </c>
      <c r="K227" s="215" t="s">
        <v>19</v>
      </c>
      <c r="L227" s="45"/>
      <c r="M227" s="220" t="s">
        <v>19</v>
      </c>
      <c r="N227" s="221" t="s">
        <v>43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319</v>
      </c>
      <c r="AT227" s="224" t="s">
        <v>142</v>
      </c>
      <c r="AU227" s="224" t="s">
        <v>82</v>
      </c>
      <c r="AY227" s="18" t="s">
        <v>139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80</v>
      </c>
      <c r="BK227" s="225">
        <f>ROUND(I227*H227,2)</f>
        <v>0</v>
      </c>
      <c r="BL227" s="18" t="s">
        <v>319</v>
      </c>
      <c r="BM227" s="224" t="s">
        <v>832</v>
      </c>
    </row>
    <row r="228" s="2" customFormat="1">
      <c r="A228" s="39"/>
      <c r="B228" s="40"/>
      <c r="C228" s="41"/>
      <c r="D228" s="226" t="s">
        <v>149</v>
      </c>
      <c r="E228" s="41"/>
      <c r="F228" s="227" t="s">
        <v>831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149</v>
      </c>
      <c r="AU228" s="18" t="s">
        <v>82</v>
      </c>
    </row>
    <row r="229" s="2" customFormat="1" ht="16.5" customHeight="1">
      <c r="A229" s="39"/>
      <c r="B229" s="40"/>
      <c r="C229" s="213" t="s">
        <v>391</v>
      </c>
      <c r="D229" s="213" t="s">
        <v>142</v>
      </c>
      <c r="E229" s="214" t="s">
        <v>833</v>
      </c>
      <c r="F229" s="215" t="s">
        <v>834</v>
      </c>
      <c r="G229" s="216" t="s">
        <v>330</v>
      </c>
      <c r="H229" s="217">
        <v>0.035999999999999997</v>
      </c>
      <c r="I229" s="218"/>
      <c r="J229" s="219">
        <f>ROUND(I229*H229,2)</f>
        <v>0</v>
      </c>
      <c r="K229" s="215" t="s">
        <v>146</v>
      </c>
      <c r="L229" s="45"/>
      <c r="M229" s="220" t="s">
        <v>19</v>
      </c>
      <c r="N229" s="221" t="s">
        <v>43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319</v>
      </c>
      <c r="AT229" s="224" t="s">
        <v>142</v>
      </c>
      <c r="AU229" s="224" t="s">
        <v>82</v>
      </c>
      <c r="AY229" s="18" t="s">
        <v>139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80</v>
      </c>
      <c r="BK229" s="225">
        <f>ROUND(I229*H229,2)</f>
        <v>0</v>
      </c>
      <c r="BL229" s="18" t="s">
        <v>319</v>
      </c>
      <c r="BM229" s="224" t="s">
        <v>835</v>
      </c>
    </row>
    <row r="230" s="2" customFormat="1">
      <c r="A230" s="39"/>
      <c r="B230" s="40"/>
      <c r="C230" s="41"/>
      <c r="D230" s="226" t="s">
        <v>149</v>
      </c>
      <c r="E230" s="41"/>
      <c r="F230" s="227" t="s">
        <v>836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82</v>
      </c>
    </row>
    <row r="231" s="2" customFormat="1">
      <c r="A231" s="39"/>
      <c r="B231" s="40"/>
      <c r="C231" s="41"/>
      <c r="D231" s="231" t="s">
        <v>150</v>
      </c>
      <c r="E231" s="41"/>
      <c r="F231" s="232" t="s">
        <v>837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150</v>
      </c>
      <c r="AU231" s="18" t="s">
        <v>82</v>
      </c>
    </row>
    <row r="232" s="2" customFormat="1" ht="16.5" customHeight="1">
      <c r="A232" s="39"/>
      <c r="B232" s="40"/>
      <c r="C232" s="213" t="s">
        <v>400</v>
      </c>
      <c r="D232" s="213" t="s">
        <v>142</v>
      </c>
      <c r="E232" s="214" t="s">
        <v>838</v>
      </c>
      <c r="F232" s="215" t="s">
        <v>839</v>
      </c>
      <c r="G232" s="216" t="s">
        <v>330</v>
      </c>
      <c r="H232" s="217">
        <v>0.035999999999999997</v>
      </c>
      <c r="I232" s="218"/>
      <c r="J232" s="219">
        <f>ROUND(I232*H232,2)</f>
        <v>0</v>
      </c>
      <c r="K232" s="215" t="s">
        <v>146</v>
      </c>
      <c r="L232" s="45"/>
      <c r="M232" s="220" t="s">
        <v>19</v>
      </c>
      <c r="N232" s="221" t="s">
        <v>43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319</v>
      </c>
      <c r="AT232" s="224" t="s">
        <v>142</v>
      </c>
      <c r="AU232" s="224" t="s">
        <v>82</v>
      </c>
      <c r="AY232" s="18" t="s">
        <v>139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80</v>
      </c>
      <c r="BK232" s="225">
        <f>ROUND(I232*H232,2)</f>
        <v>0</v>
      </c>
      <c r="BL232" s="18" t="s">
        <v>319</v>
      </c>
      <c r="BM232" s="224" t="s">
        <v>840</v>
      </c>
    </row>
    <row r="233" s="2" customFormat="1">
      <c r="A233" s="39"/>
      <c r="B233" s="40"/>
      <c r="C233" s="41"/>
      <c r="D233" s="226" t="s">
        <v>149</v>
      </c>
      <c r="E233" s="41"/>
      <c r="F233" s="227" t="s">
        <v>841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82</v>
      </c>
    </row>
    <row r="234" s="2" customFormat="1">
      <c r="A234" s="39"/>
      <c r="B234" s="40"/>
      <c r="C234" s="41"/>
      <c r="D234" s="231" t="s">
        <v>150</v>
      </c>
      <c r="E234" s="41"/>
      <c r="F234" s="232" t="s">
        <v>842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150</v>
      </c>
      <c r="AU234" s="18" t="s">
        <v>82</v>
      </c>
    </row>
    <row r="235" s="12" customFormat="1" ht="22.8" customHeight="1">
      <c r="A235" s="12"/>
      <c r="B235" s="197"/>
      <c r="C235" s="198"/>
      <c r="D235" s="199" t="s">
        <v>71</v>
      </c>
      <c r="E235" s="211" t="s">
        <v>843</v>
      </c>
      <c r="F235" s="211" t="s">
        <v>844</v>
      </c>
      <c r="G235" s="198"/>
      <c r="H235" s="198"/>
      <c r="I235" s="201"/>
      <c r="J235" s="212">
        <f>BK235</f>
        <v>0</v>
      </c>
      <c r="K235" s="198"/>
      <c r="L235" s="203"/>
      <c r="M235" s="204"/>
      <c r="N235" s="205"/>
      <c r="O235" s="205"/>
      <c r="P235" s="206">
        <f>SUM(P236:P262)</f>
        <v>0</v>
      </c>
      <c r="Q235" s="205"/>
      <c r="R235" s="206">
        <f>SUM(R236:R262)</f>
        <v>0.00031</v>
      </c>
      <c r="S235" s="205"/>
      <c r="T235" s="207">
        <f>SUM(T236:T262)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8" t="s">
        <v>82</v>
      </c>
      <c r="AT235" s="209" t="s">
        <v>71</v>
      </c>
      <c r="AU235" s="209" t="s">
        <v>80</v>
      </c>
      <c r="AY235" s="208" t="s">
        <v>139</v>
      </c>
      <c r="BK235" s="210">
        <f>SUM(BK236:BK262)</f>
        <v>0</v>
      </c>
    </row>
    <row r="236" s="2" customFormat="1" ht="16.5" customHeight="1">
      <c r="A236" s="39"/>
      <c r="B236" s="40"/>
      <c r="C236" s="213" t="s">
        <v>408</v>
      </c>
      <c r="D236" s="213" t="s">
        <v>142</v>
      </c>
      <c r="E236" s="214" t="s">
        <v>845</v>
      </c>
      <c r="F236" s="215" t="s">
        <v>846</v>
      </c>
      <c r="G236" s="216" t="s">
        <v>317</v>
      </c>
      <c r="H236" s="217">
        <v>1</v>
      </c>
      <c r="I236" s="218"/>
      <c r="J236" s="219">
        <f>ROUND(I236*H236,2)</f>
        <v>0</v>
      </c>
      <c r="K236" s="215" t="s">
        <v>19</v>
      </c>
      <c r="L236" s="45"/>
      <c r="M236" s="220" t="s">
        <v>19</v>
      </c>
      <c r="N236" s="221" t="s">
        <v>43</v>
      </c>
      <c r="O236" s="85"/>
      <c r="P236" s="222">
        <f>O236*H236</f>
        <v>0</v>
      </c>
      <c r="Q236" s="222">
        <v>0.00031</v>
      </c>
      <c r="R236" s="222">
        <f>Q236*H236</f>
        <v>0.00031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319</v>
      </c>
      <c r="AT236" s="224" t="s">
        <v>142</v>
      </c>
      <c r="AU236" s="224" t="s">
        <v>82</v>
      </c>
      <c r="AY236" s="18" t="s">
        <v>139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80</v>
      </c>
      <c r="BK236" s="225">
        <f>ROUND(I236*H236,2)</f>
        <v>0</v>
      </c>
      <c r="BL236" s="18" t="s">
        <v>319</v>
      </c>
      <c r="BM236" s="224" t="s">
        <v>847</v>
      </c>
    </row>
    <row r="237" s="2" customFormat="1">
      <c r="A237" s="39"/>
      <c r="B237" s="40"/>
      <c r="C237" s="41"/>
      <c r="D237" s="226" t="s">
        <v>149</v>
      </c>
      <c r="E237" s="41"/>
      <c r="F237" s="227" t="s">
        <v>848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149</v>
      </c>
      <c r="AU237" s="18" t="s">
        <v>82</v>
      </c>
    </row>
    <row r="238" s="13" customFormat="1">
      <c r="A238" s="13"/>
      <c r="B238" s="233"/>
      <c r="C238" s="234"/>
      <c r="D238" s="226" t="s">
        <v>152</v>
      </c>
      <c r="E238" s="235" t="s">
        <v>19</v>
      </c>
      <c r="F238" s="236" t="s">
        <v>712</v>
      </c>
      <c r="G238" s="234"/>
      <c r="H238" s="235" t="s">
        <v>19</v>
      </c>
      <c r="I238" s="237"/>
      <c r="J238" s="234"/>
      <c r="K238" s="234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152</v>
      </c>
      <c r="AU238" s="242" t="s">
        <v>82</v>
      </c>
      <c r="AV238" s="13" t="s">
        <v>80</v>
      </c>
      <c r="AW238" s="13" t="s">
        <v>33</v>
      </c>
      <c r="AX238" s="13" t="s">
        <v>72</v>
      </c>
      <c r="AY238" s="242" t="s">
        <v>139</v>
      </c>
    </row>
    <row r="239" s="14" customFormat="1">
      <c r="A239" s="14"/>
      <c r="B239" s="243"/>
      <c r="C239" s="244"/>
      <c r="D239" s="226" t="s">
        <v>152</v>
      </c>
      <c r="E239" s="245" t="s">
        <v>19</v>
      </c>
      <c r="F239" s="246" t="s">
        <v>80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152</v>
      </c>
      <c r="AU239" s="253" t="s">
        <v>82</v>
      </c>
      <c r="AV239" s="14" t="s">
        <v>82</v>
      </c>
      <c r="AW239" s="14" t="s">
        <v>33</v>
      </c>
      <c r="AX239" s="14" t="s">
        <v>72</v>
      </c>
      <c r="AY239" s="253" t="s">
        <v>139</v>
      </c>
    </row>
    <row r="240" s="15" customFormat="1">
      <c r="A240" s="15"/>
      <c r="B240" s="254"/>
      <c r="C240" s="255"/>
      <c r="D240" s="226" t="s">
        <v>152</v>
      </c>
      <c r="E240" s="256" t="s">
        <v>19</v>
      </c>
      <c r="F240" s="257" t="s">
        <v>154</v>
      </c>
      <c r="G240" s="255"/>
      <c r="H240" s="258">
        <v>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152</v>
      </c>
      <c r="AU240" s="264" t="s">
        <v>82</v>
      </c>
      <c r="AV240" s="15" t="s">
        <v>155</v>
      </c>
      <c r="AW240" s="15" t="s">
        <v>33</v>
      </c>
      <c r="AX240" s="15" t="s">
        <v>80</v>
      </c>
      <c r="AY240" s="264" t="s">
        <v>139</v>
      </c>
    </row>
    <row r="241" s="2" customFormat="1" ht="24.15" customHeight="1">
      <c r="A241" s="39"/>
      <c r="B241" s="40"/>
      <c r="C241" s="213" t="s">
        <v>414</v>
      </c>
      <c r="D241" s="213" t="s">
        <v>142</v>
      </c>
      <c r="E241" s="214" t="s">
        <v>849</v>
      </c>
      <c r="F241" s="215" t="s">
        <v>850</v>
      </c>
      <c r="G241" s="216" t="s">
        <v>145</v>
      </c>
      <c r="H241" s="217">
        <v>1</v>
      </c>
      <c r="I241" s="218"/>
      <c r="J241" s="219">
        <f>ROUND(I241*H241,2)</f>
        <v>0</v>
      </c>
      <c r="K241" s="215" t="s">
        <v>19</v>
      </c>
      <c r="L241" s="45"/>
      <c r="M241" s="220" t="s">
        <v>19</v>
      </c>
      <c r="N241" s="221" t="s">
        <v>43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319</v>
      </c>
      <c r="AT241" s="224" t="s">
        <v>142</v>
      </c>
      <c r="AU241" s="224" t="s">
        <v>82</v>
      </c>
      <c r="AY241" s="18" t="s">
        <v>139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80</v>
      </c>
      <c r="BK241" s="225">
        <f>ROUND(I241*H241,2)</f>
        <v>0</v>
      </c>
      <c r="BL241" s="18" t="s">
        <v>319</v>
      </c>
      <c r="BM241" s="224" t="s">
        <v>851</v>
      </c>
    </row>
    <row r="242" s="2" customFormat="1">
      <c r="A242" s="39"/>
      <c r="B242" s="40"/>
      <c r="C242" s="41"/>
      <c r="D242" s="226" t="s">
        <v>149</v>
      </c>
      <c r="E242" s="41"/>
      <c r="F242" s="227" t="s">
        <v>850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149</v>
      </c>
      <c r="AU242" s="18" t="s">
        <v>82</v>
      </c>
    </row>
    <row r="243" s="13" customFormat="1">
      <c r="A243" s="13"/>
      <c r="B243" s="233"/>
      <c r="C243" s="234"/>
      <c r="D243" s="226" t="s">
        <v>152</v>
      </c>
      <c r="E243" s="235" t="s">
        <v>19</v>
      </c>
      <c r="F243" s="236" t="s">
        <v>852</v>
      </c>
      <c r="G243" s="234"/>
      <c r="H243" s="235" t="s">
        <v>19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152</v>
      </c>
      <c r="AU243" s="242" t="s">
        <v>82</v>
      </c>
      <c r="AV243" s="13" t="s">
        <v>80</v>
      </c>
      <c r="AW243" s="13" t="s">
        <v>33</v>
      </c>
      <c r="AX243" s="13" t="s">
        <v>72</v>
      </c>
      <c r="AY243" s="242" t="s">
        <v>139</v>
      </c>
    </row>
    <row r="244" s="13" customFormat="1">
      <c r="A244" s="13"/>
      <c r="B244" s="233"/>
      <c r="C244" s="234"/>
      <c r="D244" s="226" t="s">
        <v>152</v>
      </c>
      <c r="E244" s="235" t="s">
        <v>19</v>
      </c>
      <c r="F244" s="236" t="s">
        <v>853</v>
      </c>
      <c r="G244" s="234"/>
      <c r="H244" s="235" t="s">
        <v>19</v>
      </c>
      <c r="I244" s="237"/>
      <c r="J244" s="234"/>
      <c r="K244" s="234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152</v>
      </c>
      <c r="AU244" s="242" t="s">
        <v>82</v>
      </c>
      <c r="AV244" s="13" t="s">
        <v>80</v>
      </c>
      <c r="AW244" s="13" t="s">
        <v>33</v>
      </c>
      <c r="AX244" s="13" t="s">
        <v>72</v>
      </c>
      <c r="AY244" s="242" t="s">
        <v>139</v>
      </c>
    </row>
    <row r="245" s="13" customFormat="1">
      <c r="A245" s="13"/>
      <c r="B245" s="233"/>
      <c r="C245" s="234"/>
      <c r="D245" s="226" t="s">
        <v>152</v>
      </c>
      <c r="E245" s="235" t="s">
        <v>19</v>
      </c>
      <c r="F245" s="236" t="s">
        <v>854</v>
      </c>
      <c r="G245" s="234"/>
      <c r="H245" s="235" t="s">
        <v>19</v>
      </c>
      <c r="I245" s="237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152</v>
      </c>
      <c r="AU245" s="242" t="s">
        <v>82</v>
      </c>
      <c r="AV245" s="13" t="s">
        <v>80</v>
      </c>
      <c r="AW245" s="13" t="s">
        <v>33</v>
      </c>
      <c r="AX245" s="13" t="s">
        <v>72</v>
      </c>
      <c r="AY245" s="242" t="s">
        <v>139</v>
      </c>
    </row>
    <row r="246" s="13" customFormat="1">
      <c r="A246" s="13"/>
      <c r="B246" s="233"/>
      <c r="C246" s="234"/>
      <c r="D246" s="226" t="s">
        <v>152</v>
      </c>
      <c r="E246" s="235" t="s">
        <v>19</v>
      </c>
      <c r="F246" s="236" t="s">
        <v>855</v>
      </c>
      <c r="G246" s="234"/>
      <c r="H246" s="235" t="s">
        <v>19</v>
      </c>
      <c r="I246" s="237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152</v>
      </c>
      <c r="AU246" s="242" t="s">
        <v>82</v>
      </c>
      <c r="AV246" s="13" t="s">
        <v>80</v>
      </c>
      <c r="AW246" s="13" t="s">
        <v>33</v>
      </c>
      <c r="AX246" s="13" t="s">
        <v>72</v>
      </c>
      <c r="AY246" s="242" t="s">
        <v>139</v>
      </c>
    </row>
    <row r="247" s="14" customFormat="1">
      <c r="A247" s="14"/>
      <c r="B247" s="243"/>
      <c r="C247" s="244"/>
      <c r="D247" s="226" t="s">
        <v>152</v>
      </c>
      <c r="E247" s="245" t="s">
        <v>19</v>
      </c>
      <c r="F247" s="246" t="s">
        <v>80</v>
      </c>
      <c r="G247" s="244"/>
      <c r="H247" s="247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152</v>
      </c>
      <c r="AU247" s="253" t="s">
        <v>82</v>
      </c>
      <c r="AV247" s="14" t="s">
        <v>82</v>
      </c>
      <c r="AW247" s="14" t="s">
        <v>33</v>
      </c>
      <c r="AX247" s="14" t="s">
        <v>72</v>
      </c>
      <c r="AY247" s="253" t="s">
        <v>139</v>
      </c>
    </row>
    <row r="248" s="15" customFormat="1">
      <c r="A248" s="15"/>
      <c r="B248" s="254"/>
      <c r="C248" s="255"/>
      <c r="D248" s="226" t="s">
        <v>152</v>
      </c>
      <c r="E248" s="256" t="s">
        <v>19</v>
      </c>
      <c r="F248" s="257" t="s">
        <v>154</v>
      </c>
      <c r="G248" s="255"/>
      <c r="H248" s="258">
        <v>1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152</v>
      </c>
      <c r="AU248" s="264" t="s">
        <v>82</v>
      </c>
      <c r="AV248" s="15" t="s">
        <v>155</v>
      </c>
      <c r="AW248" s="15" t="s">
        <v>33</v>
      </c>
      <c r="AX248" s="15" t="s">
        <v>80</v>
      </c>
      <c r="AY248" s="264" t="s">
        <v>139</v>
      </c>
    </row>
    <row r="249" s="2" customFormat="1" ht="21.75" customHeight="1">
      <c r="A249" s="39"/>
      <c r="B249" s="40"/>
      <c r="C249" s="213" t="s">
        <v>420</v>
      </c>
      <c r="D249" s="213" t="s">
        <v>142</v>
      </c>
      <c r="E249" s="214" t="s">
        <v>856</v>
      </c>
      <c r="F249" s="215" t="s">
        <v>857</v>
      </c>
      <c r="G249" s="216" t="s">
        <v>145</v>
      </c>
      <c r="H249" s="217">
        <v>1</v>
      </c>
      <c r="I249" s="218"/>
      <c r="J249" s="219">
        <f>ROUND(I249*H249,2)</f>
        <v>0</v>
      </c>
      <c r="K249" s="215" t="s">
        <v>19</v>
      </c>
      <c r="L249" s="45"/>
      <c r="M249" s="220" t="s">
        <v>19</v>
      </c>
      <c r="N249" s="221" t="s">
        <v>43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319</v>
      </c>
      <c r="AT249" s="224" t="s">
        <v>142</v>
      </c>
      <c r="AU249" s="224" t="s">
        <v>82</v>
      </c>
      <c r="AY249" s="18" t="s">
        <v>139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80</v>
      </c>
      <c r="BK249" s="225">
        <f>ROUND(I249*H249,2)</f>
        <v>0</v>
      </c>
      <c r="BL249" s="18" t="s">
        <v>319</v>
      </c>
      <c r="BM249" s="224" t="s">
        <v>858</v>
      </c>
    </row>
    <row r="250" s="2" customFormat="1">
      <c r="A250" s="39"/>
      <c r="B250" s="40"/>
      <c r="C250" s="41"/>
      <c r="D250" s="226" t="s">
        <v>149</v>
      </c>
      <c r="E250" s="41"/>
      <c r="F250" s="227" t="s">
        <v>857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82</v>
      </c>
    </row>
    <row r="251" s="13" customFormat="1">
      <c r="A251" s="13"/>
      <c r="B251" s="233"/>
      <c r="C251" s="234"/>
      <c r="D251" s="226" t="s">
        <v>152</v>
      </c>
      <c r="E251" s="235" t="s">
        <v>19</v>
      </c>
      <c r="F251" s="236" t="s">
        <v>852</v>
      </c>
      <c r="G251" s="234"/>
      <c r="H251" s="235" t="s">
        <v>19</v>
      </c>
      <c r="I251" s="237"/>
      <c r="J251" s="234"/>
      <c r="K251" s="234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152</v>
      </c>
      <c r="AU251" s="242" t="s">
        <v>82</v>
      </c>
      <c r="AV251" s="13" t="s">
        <v>80</v>
      </c>
      <c r="AW251" s="13" t="s">
        <v>33</v>
      </c>
      <c r="AX251" s="13" t="s">
        <v>72</v>
      </c>
      <c r="AY251" s="242" t="s">
        <v>139</v>
      </c>
    </row>
    <row r="252" s="13" customFormat="1">
      <c r="A252" s="13"/>
      <c r="B252" s="233"/>
      <c r="C252" s="234"/>
      <c r="D252" s="226" t="s">
        <v>152</v>
      </c>
      <c r="E252" s="235" t="s">
        <v>19</v>
      </c>
      <c r="F252" s="236" t="s">
        <v>853</v>
      </c>
      <c r="G252" s="234"/>
      <c r="H252" s="235" t="s">
        <v>19</v>
      </c>
      <c r="I252" s="237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152</v>
      </c>
      <c r="AU252" s="242" t="s">
        <v>82</v>
      </c>
      <c r="AV252" s="13" t="s">
        <v>80</v>
      </c>
      <c r="AW252" s="13" t="s">
        <v>33</v>
      </c>
      <c r="AX252" s="13" t="s">
        <v>72</v>
      </c>
      <c r="AY252" s="242" t="s">
        <v>139</v>
      </c>
    </row>
    <row r="253" s="13" customFormat="1">
      <c r="A253" s="13"/>
      <c r="B253" s="233"/>
      <c r="C253" s="234"/>
      <c r="D253" s="226" t="s">
        <v>152</v>
      </c>
      <c r="E253" s="235" t="s">
        <v>19</v>
      </c>
      <c r="F253" s="236" t="s">
        <v>854</v>
      </c>
      <c r="G253" s="234"/>
      <c r="H253" s="235" t="s">
        <v>19</v>
      </c>
      <c r="I253" s="237"/>
      <c r="J253" s="234"/>
      <c r="K253" s="234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152</v>
      </c>
      <c r="AU253" s="242" t="s">
        <v>82</v>
      </c>
      <c r="AV253" s="13" t="s">
        <v>80</v>
      </c>
      <c r="AW253" s="13" t="s">
        <v>33</v>
      </c>
      <c r="AX253" s="13" t="s">
        <v>72</v>
      </c>
      <c r="AY253" s="242" t="s">
        <v>139</v>
      </c>
    </row>
    <row r="254" s="13" customFormat="1">
      <c r="A254" s="13"/>
      <c r="B254" s="233"/>
      <c r="C254" s="234"/>
      <c r="D254" s="226" t="s">
        <v>152</v>
      </c>
      <c r="E254" s="235" t="s">
        <v>19</v>
      </c>
      <c r="F254" s="236" t="s">
        <v>859</v>
      </c>
      <c r="G254" s="234"/>
      <c r="H254" s="235" t="s">
        <v>19</v>
      </c>
      <c r="I254" s="237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152</v>
      </c>
      <c r="AU254" s="242" t="s">
        <v>82</v>
      </c>
      <c r="AV254" s="13" t="s">
        <v>80</v>
      </c>
      <c r="AW254" s="13" t="s">
        <v>33</v>
      </c>
      <c r="AX254" s="13" t="s">
        <v>72</v>
      </c>
      <c r="AY254" s="242" t="s">
        <v>139</v>
      </c>
    </row>
    <row r="255" s="13" customFormat="1">
      <c r="A255" s="13"/>
      <c r="B255" s="233"/>
      <c r="C255" s="234"/>
      <c r="D255" s="226" t="s">
        <v>152</v>
      </c>
      <c r="E255" s="235" t="s">
        <v>19</v>
      </c>
      <c r="F255" s="236" t="s">
        <v>860</v>
      </c>
      <c r="G255" s="234"/>
      <c r="H255" s="235" t="s">
        <v>19</v>
      </c>
      <c r="I255" s="237"/>
      <c r="J255" s="234"/>
      <c r="K255" s="234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152</v>
      </c>
      <c r="AU255" s="242" t="s">
        <v>82</v>
      </c>
      <c r="AV255" s="13" t="s">
        <v>80</v>
      </c>
      <c r="AW255" s="13" t="s">
        <v>33</v>
      </c>
      <c r="AX255" s="13" t="s">
        <v>72</v>
      </c>
      <c r="AY255" s="242" t="s">
        <v>139</v>
      </c>
    </row>
    <row r="256" s="13" customFormat="1">
      <c r="A256" s="13"/>
      <c r="B256" s="233"/>
      <c r="C256" s="234"/>
      <c r="D256" s="226" t="s">
        <v>152</v>
      </c>
      <c r="E256" s="235" t="s">
        <v>19</v>
      </c>
      <c r="F256" s="236" t="s">
        <v>861</v>
      </c>
      <c r="G256" s="234"/>
      <c r="H256" s="235" t="s">
        <v>19</v>
      </c>
      <c r="I256" s="237"/>
      <c r="J256" s="234"/>
      <c r="K256" s="234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152</v>
      </c>
      <c r="AU256" s="242" t="s">
        <v>82</v>
      </c>
      <c r="AV256" s="13" t="s">
        <v>80</v>
      </c>
      <c r="AW256" s="13" t="s">
        <v>33</v>
      </c>
      <c r="AX256" s="13" t="s">
        <v>72</v>
      </c>
      <c r="AY256" s="242" t="s">
        <v>139</v>
      </c>
    </row>
    <row r="257" s="13" customFormat="1">
      <c r="A257" s="13"/>
      <c r="B257" s="233"/>
      <c r="C257" s="234"/>
      <c r="D257" s="226" t="s">
        <v>152</v>
      </c>
      <c r="E257" s="235" t="s">
        <v>19</v>
      </c>
      <c r="F257" s="236" t="s">
        <v>855</v>
      </c>
      <c r="G257" s="234"/>
      <c r="H257" s="235" t="s">
        <v>19</v>
      </c>
      <c r="I257" s="237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152</v>
      </c>
      <c r="AU257" s="242" t="s">
        <v>82</v>
      </c>
      <c r="AV257" s="13" t="s">
        <v>80</v>
      </c>
      <c r="AW257" s="13" t="s">
        <v>33</v>
      </c>
      <c r="AX257" s="13" t="s">
        <v>72</v>
      </c>
      <c r="AY257" s="242" t="s">
        <v>139</v>
      </c>
    </row>
    <row r="258" s="14" customFormat="1">
      <c r="A258" s="14"/>
      <c r="B258" s="243"/>
      <c r="C258" s="244"/>
      <c r="D258" s="226" t="s">
        <v>152</v>
      </c>
      <c r="E258" s="245" t="s">
        <v>19</v>
      </c>
      <c r="F258" s="246" t="s">
        <v>80</v>
      </c>
      <c r="G258" s="244"/>
      <c r="H258" s="247">
        <v>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152</v>
      </c>
      <c r="AU258" s="253" t="s">
        <v>82</v>
      </c>
      <c r="AV258" s="14" t="s">
        <v>82</v>
      </c>
      <c r="AW258" s="14" t="s">
        <v>33</v>
      </c>
      <c r="AX258" s="14" t="s">
        <v>72</v>
      </c>
      <c r="AY258" s="253" t="s">
        <v>139</v>
      </c>
    </row>
    <row r="259" s="15" customFormat="1">
      <c r="A259" s="15"/>
      <c r="B259" s="254"/>
      <c r="C259" s="255"/>
      <c r="D259" s="226" t="s">
        <v>152</v>
      </c>
      <c r="E259" s="256" t="s">
        <v>19</v>
      </c>
      <c r="F259" s="257" t="s">
        <v>154</v>
      </c>
      <c r="G259" s="255"/>
      <c r="H259" s="258">
        <v>1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152</v>
      </c>
      <c r="AU259" s="264" t="s">
        <v>82</v>
      </c>
      <c r="AV259" s="15" t="s">
        <v>155</v>
      </c>
      <c r="AW259" s="15" t="s">
        <v>33</v>
      </c>
      <c r="AX259" s="15" t="s">
        <v>80</v>
      </c>
      <c r="AY259" s="264" t="s">
        <v>139</v>
      </c>
    </row>
    <row r="260" s="2" customFormat="1" ht="16.5" customHeight="1">
      <c r="A260" s="39"/>
      <c r="B260" s="40"/>
      <c r="C260" s="213" t="s">
        <v>427</v>
      </c>
      <c r="D260" s="213" t="s">
        <v>142</v>
      </c>
      <c r="E260" s="214" t="s">
        <v>862</v>
      </c>
      <c r="F260" s="215" t="s">
        <v>863</v>
      </c>
      <c r="G260" s="216" t="s">
        <v>394</v>
      </c>
      <c r="H260" s="269"/>
      <c r="I260" s="218"/>
      <c r="J260" s="219">
        <f>ROUND(I260*H260,2)</f>
        <v>0</v>
      </c>
      <c r="K260" s="215" t="s">
        <v>146</v>
      </c>
      <c r="L260" s="45"/>
      <c r="M260" s="220" t="s">
        <v>19</v>
      </c>
      <c r="N260" s="221" t="s">
        <v>43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319</v>
      </c>
      <c r="AT260" s="224" t="s">
        <v>142</v>
      </c>
      <c r="AU260" s="224" t="s">
        <v>82</v>
      </c>
      <c r="AY260" s="18" t="s">
        <v>139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80</v>
      </c>
      <c r="BK260" s="225">
        <f>ROUND(I260*H260,2)</f>
        <v>0</v>
      </c>
      <c r="BL260" s="18" t="s">
        <v>319</v>
      </c>
      <c r="BM260" s="224" t="s">
        <v>864</v>
      </c>
    </row>
    <row r="261" s="2" customFormat="1">
      <c r="A261" s="39"/>
      <c r="B261" s="40"/>
      <c r="C261" s="41"/>
      <c r="D261" s="226" t="s">
        <v>149</v>
      </c>
      <c r="E261" s="41"/>
      <c r="F261" s="227" t="s">
        <v>865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149</v>
      </c>
      <c r="AU261" s="18" t="s">
        <v>82</v>
      </c>
    </row>
    <row r="262" s="2" customFormat="1">
      <c r="A262" s="39"/>
      <c r="B262" s="40"/>
      <c r="C262" s="41"/>
      <c r="D262" s="231" t="s">
        <v>150</v>
      </c>
      <c r="E262" s="41"/>
      <c r="F262" s="232" t="s">
        <v>866</v>
      </c>
      <c r="G262" s="41"/>
      <c r="H262" s="41"/>
      <c r="I262" s="228"/>
      <c r="J262" s="41"/>
      <c r="K262" s="41"/>
      <c r="L262" s="45"/>
      <c r="M262" s="265"/>
      <c r="N262" s="266"/>
      <c r="O262" s="267"/>
      <c r="P262" s="267"/>
      <c r="Q262" s="267"/>
      <c r="R262" s="267"/>
      <c r="S262" s="267"/>
      <c r="T262" s="268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150</v>
      </c>
      <c r="AU262" s="18" t="s">
        <v>82</v>
      </c>
    </row>
    <row r="263" s="2" customFormat="1" ht="6.96" customHeight="1">
      <c r="A263" s="39"/>
      <c r="B263" s="60"/>
      <c r="C263" s="61"/>
      <c r="D263" s="61"/>
      <c r="E263" s="61"/>
      <c r="F263" s="61"/>
      <c r="G263" s="61"/>
      <c r="H263" s="61"/>
      <c r="I263" s="61"/>
      <c r="J263" s="61"/>
      <c r="K263" s="61"/>
      <c r="L263" s="45"/>
      <c r="M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</row>
  </sheetData>
  <sheetProtection sheet="1" autoFilter="0" formatColumns="0" formatRows="0" objects="1" scenarios="1" spinCount="100000" saltValue="2mv4Clx/Fl3UFYko246cdXslZtmIth6g4VQG3njEoXJTvSMu7MX6837mMW5qo55lvcGPJrzmJMTJqt3Dm3jwTw==" hashValue="HPb+GHbU6vvdicvD1Gp13LHN6KItRc3pNdR8Dt2w6fv9cuJvD95Ugdon1OdQ+wJvuUyRC1S2GUuRAvKRVdls9A==" algorithmName="SHA-512" password="CC35"/>
  <autoFilter ref="C87:K26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1/612135101"/>
    <hyperlink ref="F102" r:id="rId2" display="https://podminky.urs.cz/item/CS_URS_2023_01/612325111"/>
    <hyperlink ref="F112" r:id="rId3" display="https://podminky.urs.cz/item/CS_URS_2023_01/974031153"/>
    <hyperlink ref="F119" r:id="rId4" display="https://podminky.urs.cz/item/CS_URS_2023_01/974031154"/>
    <hyperlink ref="F127" r:id="rId5" display="https://podminky.urs.cz/item/CS_URS_2023_01/997013214"/>
    <hyperlink ref="F130" r:id="rId6" display="https://podminky.urs.cz/item/CS_URS_2023_01/997013501"/>
    <hyperlink ref="F133" r:id="rId7" display="https://podminky.urs.cz/item/CS_URS_2023_01/997013509"/>
    <hyperlink ref="F137" r:id="rId8" display="https://podminky.urs.cz/item/CS_URS_2023_01/997013603"/>
    <hyperlink ref="F143" r:id="rId9" display="https://podminky.urs.cz/item/CS_URS_2023_01/998018003"/>
    <hyperlink ref="F148" r:id="rId10" display="https://podminky.urs.cz/item/CS_URS_2023_01/721174043"/>
    <hyperlink ref="F155" r:id="rId11" display="https://podminky.urs.cz/item/CS_URS_2023_01/721174044"/>
    <hyperlink ref="F163" r:id="rId12" display="https://podminky.urs.cz/item/CS_URS_2023_01/721194105"/>
    <hyperlink ref="F166" r:id="rId13" display="https://podminky.urs.cz/item/CS_URS_2023_01/721290111"/>
    <hyperlink ref="F173" r:id="rId14" display="https://podminky.urs.cz/item/CS_URS_2023_01/998721103"/>
    <hyperlink ref="F176" r:id="rId15" display="https://podminky.urs.cz/item/CS_URS_2023_01/998721181"/>
    <hyperlink ref="F180" r:id="rId16" display="https://podminky.urs.cz/item/CS_URS_2023_01/722174002"/>
    <hyperlink ref="F187" r:id="rId17" display="https://podminky.urs.cz/item/CS_URS_2023_01/722174003"/>
    <hyperlink ref="F194" r:id="rId18" display="https://podminky.urs.cz/item/CS_URS_2023_01/722181241"/>
    <hyperlink ref="F200" r:id="rId19" display="https://podminky.urs.cz/item/CS_URS_2023_01/722181252"/>
    <hyperlink ref="F206" r:id="rId20" display="https://podminky.urs.cz/item/CS_URS_2023_01/722190401"/>
    <hyperlink ref="F209" r:id="rId21" display="https://podminky.urs.cz/item/CS_URS_2023_01/722232073"/>
    <hyperlink ref="F215" r:id="rId22" display="https://podminky.urs.cz/item/CS_URS_2023_01/722232171"/>
    <hyperlink ref="F221" r:id="rId23" display="https://podminky.urs.cz/item/CS_URS_2023_01/722290226"/>
    <hyperlink ref="F226" r:id="rId24" display="https://podminky.urs.cz/item/CS_URS_2023_01/722290234"/>
    <hyperlink ref="F231" r:id="rId25" display="https://podminky.urs.cz/item/CS_URS_2023_01/998722103"/>
    <hyperlink ref="F234" r:id="rId26" display="https://podminky.urs.cz/item/CS_URS_2023_01/998722181"/>
    <hyperlink ref="F262" r:id="rId27" display="https://podminky.urs.cz/item/CS_URS_2023_01/9987252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112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867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12. 1. 2023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ROUND((SUM(BE86:BE201)),  2)</f>
        <v>0</v>
      </c>
      <c r="G33" s="39"/>
      <c r="H33" s="39"/>
      <c r="I33" s="158">
        <v>0.20999999999999999</v>
      </c>
      <c r="J33" s="157">
        <f>ROUND(((SUM(BE86:BE201))*I33),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ROUND((SUM(BF86:BF201)),  2)</f>
        <v>0</v>
      </c>
      <c r="G34" s="39"/>
      <c r="H34" s="39"/>
      <c r="I34" s="158">
        <v>0.14999999999999999</v>
      </c>
      <c r="J34" s="157">
        <f>ROUND(((SUM(BF86:BF201))*I34),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ROUND((SUM(BG86:BG201)),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ROUND((SUM(BH86:BH201)),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ROUND((SUM(BI86:BI201)),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114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budovy C ve 4.n.p. pro zřízení sesterny oddělení interna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112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003 - Elektroinstalace - silnoproud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 - Místek</v>
      </c>
      <c r="G52" s="41"/>
      <c r="H52" s="41"/>
      <c r="I52" s="33" t="s">
        <v>23</v>
      </c>
      <c r="J52" s="73" t="str">
        <f>IF(J12="","",J12)</f>
        <v>12. 1. 2023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Nemosnice ve Frýdku-Místku,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115</v>
      </c>
      <c r="D57" s="172"/>
      <c r="E57" s="172"/>
      <c r="F57" s="172"/>
      <c r="G57" s="172"/>
      <c r="H57" s="172"/>
      <c r="I57" s="172"/>
      <c r="J57" s="173" t="s">
        <v>116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117</v>
      </c>
    </row>
    <row r="60" s="9" customFormat="1" ht="24.96" customHeight="1">
      <c r="A60" s="9"/>
      <c r="B60" s="175"/>
      <c r="C60" s="176"/>
      <c r="D60" s="177" t="s">
        <v>210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211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212</v>
      </c>
      <c r="E62" s="183"/>
      <c r="F62" s="183"/>
      <c r="G62" s="183"/>
      <c r="H62" s="183"/>
      <c r="I62" s="183"/>
      <c r="J62" s="184">
        <f>J103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213</v>
      </c>
      <c r="E63" s="183"/>
      <c r="F63" s="183"/>
      <c r="G63" s="183"/>
      <c r="H63" s="183"/>
      <c r="I63" s="183"/>
      <c r="J63" s="184">
        <f>J111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214</v>
      </c>
      <c r="E64" s="183"/>
      <c r="F64" s="183"/>
      <c r="G64" s="183"/>
      <c r="H64" s="183"/>
      <c r="I64" s="183"/>
      <c r="J64" s="184">
        <f>J125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5"/>
      <c r="C65" s="176"/>
      <c r="D65" s="177" t="s">
        <v>215</v>
      </c>
      <c r="E65" s="178"/>
      <c r="F65" s="178"/>
      <c r="G65" s="178"/>
      <c r="H65" s="178"/>
      <c r="I65" s="178"/>
      <c r="J65" s="179">
        <f>J129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868</v>
      </c>
      <c r="E66" s="183"/>
      <c r="F66" s="183"/>
      <c r="G66" s="183"/>
      <c r="H66" s="183"/>
      <c r="I66" s="183"/>
      <c r="J66" s="184">
        <f>J130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123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Stavební úpravy budovy C ve 4.n.p. pro zřízení sesterny oddělení interna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112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003 - Elektroinstalace - silnoproud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Frýdek - Místek</v>
      </c>
      <c r="G80" s="41"/>
      <c r="H80" s="41"/>
      <c r="I80" s="33" t="s">
        <v>23</v>
      </c>
      <c r="J80" s="73" t="str">
        <f>IF(J12="","",J12)</f>
        <v>12. 1. 2023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Nemosnice ve Frýdku-Místku, p.o.</v>
      </c>
      <c r="G82" s="41"/>
      <c r="H82" s="41"/>
      <c r="I82" s="33" t="s">
        <v>31</v>
      </c>
      <c r="J82" s="37" t="str">
        <f>E21</f>
        <v>Forsing projekt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Jindřich Jansa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124</v>
      </c>
      <c r="D85" s="189" t="s">
        <v>57</v>
      </c>
      <c r="E85" s="189" t="s">
        <v>53</v>
      </c>
      <c r="F85" s="189" t="s">
        <v>54</v>
      </c>
      <c r="G85" s="189" t="s">
        <v>125</v>
      </c>
      <c r="H85" s="189" t="s">
        <v>126</v>
      </c>
      <c r="I85" s="189" t="s">
        <v>127</v>
      </c>
      <c r="J85" s="189" t="s">
        <v>116</v>
      </c>
      <c r="K85" s="190" t="s">
        <v>128</v>
      </c>
      <c r="L85" s="191"/>
      <c r="M85" s="93" t="s">
        <v>19</v>
      </c>
      <c r="N85" s="94" t="s">
        <v>42</v>
      </c>
      <c r="O85" s="94" t="s">
        <v>129</v>
      </c>
      <c r="P85" s="94" t="s">
        <v>130</v>
      </c>
      <c r="Q85" s="94" t="s">
        <v>131</v>
      </c>
      <c r="R85" s="94" t="s">
        <v>132</v>
      </c>
      <c r="S85" s="94" t="s">
        <v>133</v>
      </c>
      <c r="T85" s="95" t="s">
        <v>134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135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P87+P129</f>
        <v>0</v>
      </c>
      <c r="Q86" s="97"/>
      <c r="R86" s="194">
        <f>R87+R129</f>
        <v>0.36530000000000001</v>
      </c>
      <c r="S86" s="97"/>
      <c r="T86" s="195">
        <f>T87+T129</f>
        <v>0.41999999999999998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117</v>
      </c>
      <c r="BK86" s="196">
        <f>BK87+BK129</f>
        <v>0</v>
      </c>
    </row>
    <row r="87" s="12" customFormat="1" ht="25.92" customHeight="1">
      <c r="A87" s="12"/>
      <c r="B87" s="197"/>
      <c r="C87" s="198"/>
      <c r="D87" s="199" t="s">
        <v>71</v>
      </c>
      <c r="E87" s="200" t="s">
        <v>222</v>
      </c>
      <c r="F87" s="200" t="s">
        <v>223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P88+P103+P111+P125</f>
        <v>0</v>
      </c>
      <c r="Q87" s="205"/>
      <c r="R87" s="206">
        <f>R88+R103+R111+R125</f>
        <v>0.32969999999999999</v>
      </c>
      <c r="S87" s="205"/>
      <c r="T87" s="207">
        <f>T88+T103+T111+T125</f>
        <v>0.41999999999999998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80</v>
      </c>
      <c r="AT87" s="209" t="s">
        <v>71</v>
      </c>
      <c r="AU87" s="209" t="s">
        <v>72</v>
      </c>
      <c r="AY87" s="208" t="s">
        <v>139</v>
      </c>
      <c r="BK87" s="210">
        <f>BK88+BK103+BK111+BK125</f>
        <v>0</v>
      </c>
    </row>
    <row r="88" s="12" customFormat="1" ht="22.8" customHeight="1">
      <c r="A88" s="12"/>
      <c r="B88" s="197"/>
      <c r="C88" s="198"/>
      <c r="D88" s="199" t="s">
        <v>71</v>
      </c>
      <c r="E88" s="211" t="s">
        <v>177</v>
      </c>
      <c r="F88" s="211" t="s">
        <v>224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SUM(P89:P102)</f>
        <v>0</v>
      </c>
      <c r="Q88" s="205"/>
      <c r="R88" s="206">
        <f>SUM(R89:R102)</f>
        <v>0.32969999999999999</v>
      </c>
      <c r="S88" s="205"/>
      <c r="T88" s="207">
        <f>SUM(T89:T102)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80</v>
      </c>
      <c r="AT88" s="209" t="s">
        <v>71</v>
      </c>
      <c r="AU88" s="209" t="s">
        <v>80</v>
      </c>
      <c r="AY88" s="208" t="s">
        <v>139</v>
      </c>
      <c r="BK88" s="210">
        <f>SUM(BK89:BK102)</f>
        <v>0</v>
      </c>
    </row>
    <row r="89" s="2" customFormat="1" ht="16.5" customHeight="1">
      <c r="A89" s="39"/>
      <c r="B89" s="40"/>
      <c r="C89" s="213" t="s">
        <v>80</v>
      </c>
      <c r="D89" s="213" t="s">
        <v>142</v>
      </c>
      <c r="E89" s="214" t="s">
        <v>707</v>
      </c>
      <c r="F89" s="215" t="s">
        <v>708</v>
      </c>
      <c r="G89" s="216" t="s">
        <v>227</v>
      </c>
      <c r="H89" s="217">
        <v>3.5</v>
      </c>
      <c r="I89" s="218"/>
      <c r="J89" s="219">
        <f>ROUND(I89*H89,2)</f>
        <v>0</v>
      </c>
      <c r="K89" s="215" t="s">
        <v>146</v>
      </c>
      <c r="L89" s="45"/>
      <c r="M89" s="220" t="s">
        <v>19</v>
      </c>
      <c r="N89" s="221" t="s">
        <v>43</v>
      </c>
      <c r="O89" s="85"/>
      <c r="P89" s="222">
        <f>O89*H89</f>
        <v>0</v>
      </c>
      <c r="Q89" s="222">
        <v>0.056000000000000001</v>
      </c>
      <c r="R89" s="222">
        <f>Q89*H89</f>
        <v>0.19600000000000001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155</v>
      </c>
      <c r="AT89" s="224" t="s">
        <v>142</v>
      </c>
      <c r="AU89" s="224" t="s">
        <v>82</v>
      </c>
      <c r="AY89" s="18" t="s">
        <v>139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80</v>
      </c>
      <c r="BK89" s="225">
        <f>ROUND(I89*H89,2)</f>
        <v>0</v>
      </c>
      <c r="BL89" s="18" t="s">
        <v>155</v>
      </c>
      <c r="BM89" s="224" t="s">
        <v>869</v>
      </c>
    </row>
    <row r="90" s="2" customFormat="1">
      <c r="A90" s="39"/>
      <c r="B90" s="40"/>
      <c r="C90" s="41"/>
      <c r="D90" s="226" t="s">
        <v>149</v>
      </c>
      <c r="E90" s="41"/>
      <c r="F90" s="227" t="s">
        <v>710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149</v>
      </c>
      <c r="AU90" s="18" t="s">
        <v>82</v>
      </c>
    </row>
    <row r="91" s="2" customFormat="1">
      <c r="A91" s="39"/>
      <c r="B91" s="40"/>
      <c r="C91" s="41"/>
      <c r="D91" s="231" t="s">
        <v>150</v>
      </c>
      <c r="E91" s="41"/>
      <c r="F91" s="232" t="s">
        <v>711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150</v>
      </c>
      <c r="AU91" s="18" t="s">
        <v>82</v>
      </c>
    </row>
    <row r="92" s="13" customFormat="1">
      <c r="A92" s="13"/>
      <c r="B92" s="233"/>
      <c r="C92" s="234"/>
      <c r="D92" s="226" t="s">
        <v>152</v>
      </c>
      <c r="E92" s="235" t="s">
        <v>19</v>
      </c>
      <c r="F92" s="236" t="s">
        <v>870</v>
      </c>
      <c r="G92" s="234"/>
      <c r="H92" s="235" t="s">
        <v>19</v>
      </c>
      <c r="I92" s="237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152</v>
      </c>
      <c r="AU92" s="242" t="s">
        <v>82</v>
      </c>
      <c r="AV92" s="13" t="s">
        <v>80</v>
      </c>
      <c r="AW92" s="13" t="s">
        <v>33</v>
      </c>
      <c r="AX92" s="13" t="s">
        <v>72</v>
      </c>
      <c r="AY92" s="242" t="s">
        <v>139</v>
      </c>
    </row>
    <row r="93" s="13" customFormat="1">
      <c r="A93" s="13"/>
      <c r="B93" s="233"/>
      <c r="C93" s="234"/>
      <c r="D93" s="226" t="s">
        <v>152</v>
      </c>
      <c r="E93" s="235" t="s">
        <v>19</v>
      </c>
      <c r="F93" s="236" t="s">
        <v>871</v>
      </c>
      <c r="G93" s="234"/>
      <c r="H93" s="235" t="s">
        <v>19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152</v>
      </c>
      <c r="AU93" s="242" t="s">
        <v>82</v>
      </c>
      <c r="AV93" s="13" t="s">
        <v>80</v>
      </c>
      <c r="AW93" s="13" t="s">
        <v>33</v>
      </c>
      <c r="AX93" s="13" t="s">
        <v>72</v>
      </c>
      <c r="AY93" s="242" t="s">
        <v>139</v>
      </c>
    </row>
    <row r="94" s="14" customFormat="1">
      <c r="A94" s="14"/>
      <c r="B94" s="243"/>
      <c r="C94" s="244"/>
      <c r="D94" s="226" t="s">
        <v>152</v>
      </c>
      <c r="E94" s="245" t="s">
        <v>19</v>
      </c>
      <c r="F94" s="246" t="s">
        <v>872</v>
      </c>
      <c r="G94" s="244"/>
      <c r="H94" s="247">
        <v>3.5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152</v>
      </c>
      <c r="AU94" s="253" t="s">
        <v>82</v>
      </c>
      <c r="AV94" s="14" t="s">
        <v>82</v>
      </c>
      <c r="AW94" s="14" t="s">
        <v>33</v>
      </c>
      <c r="AX94" s="14" t="s">
        <v>72</v>
      </c>
      <c r="AY94" s="253" t="s">
        <v>139</v>
      </c>
    </row>
    <row r="95" s="15" customFormat="1">
      <c r="A95" s="15"/>
      <c r="B95" s="254"/>
      <c r="C95" s="255"/>
      <c r="D95" s="226" t="s">
        <v>152</v>
      </c>
      <c r="E95" s="256" t="s">
        <v>19</v>
      </c>
      <c r="F95" s="257" t="s">
        <v>154</v>
      </c>
      <c r="G95" s="255"/>
      <c r="H95" s="258">
        <v>3.5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4" t="s">
        <v>152</v>
      </c>
      <c r="AU95" s="264" t="s">
        <v>82</v>
      </c>
      <c r="AV95" s="15" t="s">
        <v>155</v>
      </c>
      <c r="AW95" s="15" t="s">
        <v>33</v>
      </c>
      <c r="AX95" s="15" t="s">
        <v>80</v>
      </c>
      <c r="AY95" s="264" t="s">
        <v>139</v>
      </c>
    </row>
    <row r="96" s="2" customFormat="1" ht="16.5" customHeight="1">
      <c r="A96" s="39"/>
      <c r="B96" s="40"/>
      <c r="C96" s="213" t="s">
        <v>82</v>
      </c>
      <c r="D96" s="213" t="s">
        <v>142</v>
      </c>
      <c r="E96" s="214" t="s">
        <v>717</v>
      </c>
      <c r="F96" s="215" t="s">
        <v>718</v>
      </c>
      <c r="G96" s="216" t="s">
        <v>227</v>
      </c>
      <c r="H96" s="217">
        <v>3.5</v>
      </c>
      <c r="I96" s="218"/>
      <c r="J96" s="219">
        <f>ROUND(I96*H96,2)</f>
        <v>0</v>
      </c>
      <c r="K96" s="215" t="s">
        <v>146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0.038199999999999998</v>
      </c>
      <c r="R96" s="222">
        <f>Q96*H96</f>
        <v>0.13369999999999999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155</v>
      </c>
      <c r="AT96" s="224" t="s">
        <v>142</v>
      </c>
      <c r="AU96" s="224" t="s">
        <v>82</v>
      </c>
      <c r="AY96" s="18" t="s">
        <v>139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155</v>
      </c>
      <c r="BM96" s="224" t="s">
        <v>873</v>
      </c>
    </row>
    <row r="97" s="2" customFormat="1">
      <c r="A97" s="39"/>
      <c r="B97" s="40"/>
      <c r="C97" s="41"/>
      <c r="D97" s="226" t="s">
        <v>149</v>
      </c>
      <c r="E97" s="41"/>
      <c r="F97" s="227" t="s">
        <v>720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82</v>
      </c>
    </row>
    <row r="98" s="2" customFormat="1">
      <c r="A98" s="39"/>
      <c r="B98" s="40"/>
      <c r="C98" s="41"/>
      <c r="D98" s="231" t="s">
        <v>150</v>
      </c>
      <c r="E98" s="41"/>
      <c r="F98" s="232" t="s">
        <v>721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150</v>
      </c>
      <c r="AU98" s="18" t="s">
        <v>82</v>
      </c>
    </row>
    <row r="99" s="13" customFormat="1">
      <c r="A99" s="13"/>
      <c r="B99" s="233"/>
      <c r="C99" s="234"/>
      <c r="D99" s="226" t="s">
        <v>152</v>
      </c>
      <c r="E99" s="235" t="s">
        <v>19</v>
      </c>
      <c r="F99" s="236" t="s">
        <v>870</v>
      </c>
      <c r="G99" s="234"/>
      <c r="H99" s="235" t="s">
        <v>19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152</v>
      </c>
      <c r="AU99" s="242" t="s">
        <v>82</v>
      </c>
      <c r="AV99" s="13" t="s">
        <v>80</v>
      </c>
      <c r="AW99" s="13" t="s">
        <v>33</v>
      </c>
      <c r="AX99" s="13" t="s">
        <v>72</v>
      </c>
      <c r="AY99" s="242" t="s">
        <v>139</v>
      </c>
    </row>
    <row r="100" s="13" customFormat="1">
      <c r="A100" s="13"/>
      <c r="B100" s="233"/>
      <c r="C100" s="234"/>
      <c r="D100" s="226" t="s">
        <v>152</v>
      </c>
      <c r="E100" s="235" t="s">
        <v>19</v>
      </c>
      <c r="F100" s="236" t="s">
        <v>871</v>
      </c>
      <c r="G100" s="234"/>
      <c r="H100" s="235" t="s">
        <v>19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152</v>
      </c>
      <c r="AU100" s="242" t="s">
        <v>82</v>
      </c>
      <c r="AV100" s="13" t="s">
        <v>80</v>
      </c>
      <c r="AW100" s="13" t="s">
        <v>33</v>
      </c>
      <c r="AX100" s="13" t="s">
        <v>72</v>
      </c>
      <c r="AY100" s="242" t="s">
        <v>139</v>
      </c>
    </row>
    <row r="101" s="14" customFormat="1">
      <c r="A101" s="14"/>
      <c r="B101" s="243"/>
      <c r="C101" s="244"/>
      <c r="D101" s="226" t="s">
        <v>152</v>
      </c>
      <c r="E101" s="245" t="s">
        <v>19</v>
      </c>
      <c r="F101" s="246" t="s">
        <v>872</v>
      </c>
      <c r="G101" s="244"/>
      <c r="H101" s="247">
        <v>3.5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152</v>
      </c>
      <c r="AU101" s="253" t="s">
        <v>82</v>
      </c>
      <c r="AV101" s="14" t="s">
        <v>82</v>
      </c>
      <c r="AW101" s="14" t="s">
        <v>33</v>
      </c>
      <c r="AX101" s="14" t="s">
        <v>72</v>
      </c>
      <c r="AY101" s="253" t="s">
        <v>139</v>
      </c>
    </row>
    <row r="102" s="15" customFormat="1">
      <c r="A102" s="15"/>
      <c r="B102" s="254"/>
      <c r="C102" s="255"/>
      <c r="D102" s="226" t="s">
        <v>152</v>
      </c>
      <c r="E102" s="256" t="s">
        <v>19</v>
      </c>
      <c r="F102" s="257" t="s">
        <v>154</v>
      </c>
      <c r="G102" s="255"/>
      <c r="H102" s="258">
        <v>3.5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4" t="s">
        <v>152</v>
      </c>
      <c r="AU102" s="264" t="s">
        <v>82</v>
      </c>
      <c r="AV102" s="15" t="s">
        <v>155</v>
      </c>
      <c r="AW102" s="15" t="s">
        <v>33</v>
      </c>
      <c r="AX102" s="15" t="s">
        <v>80</v>
      </c>
      <c r="AY102" s="264" t="s">
        <v>139</v>
      </c>
    </row>
    <row r="103" s="12" customFormat="1" ht="22.8" customHeight="1">
      <c r="A103" s="12"/>
      <c r="B103" s="197"/>
      <c r="C103" s="198"/>
      <c r="D103" s="199" t="s">
        <v>71</v>
      </c>
      <c r="E103" s="211" t="s">
        <v>197</v>
      </c>
      <c r="F103" s="211" t="s">
        <v>286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SUM(P104:P110)</f>
        <v>0</v>
      </c>
      <c r="Q103" s="205"/>
      <c r="R103" s="206">
        <f>SUM(R104:R110)</f>
        <v>0</v>
      </c>
      <c r="S103" s="205"/>
      <c r="T103" s="207">
        <f>SUM(T104:T110)</f>
        <v>0.41999999999999998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80</v>
      </c>
      <c r="AT103" s="209" t="s">
        <v>71</v>
      </c>
      <c r="AU103" s="209" t="s">
        <v>80</v>
      </c>
      <c r="AY103" s="208" t="s">
        <v>139</v>
      </c>
      <c r="BK103" s="210">
        <f>SUM(BK104:BK110)</f>
        <v>0</v>
      </c>
    </row>
    <row r="104" s="2" customFormat="1" ht="16.5" customHeight="1">
      <c r="A104" s="39"/>
      <c r="B104" s="40"/>
      <c r="C104" s="213" t="s">
        <v>161</v>
      </c>
      <c r="D104" s="213" t="s">
        <v>142</v>
      </c>
      <c r="E104" s="214" t="s">
        <v>874</v>
      </c>
      <c r="F104" s="215" t="s">
        <v>875</v>
      </c>
      <c r="G104" s="216" t="s">
        <v>272</v>
      </c>
      <c r="H104" s="217">
        <v>70</v>
      </c>
      <c r="I104" s="218"/>
      <c r="J104" s="219">
        <f>ROUND(I104*H104,2)</f>
        <v>0</v>
      </c>
      <c r="K104" s="215" t="s">
        <v>146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0.0060000000000000001</v>
      </c>
      <c r="T104" s="223">
        <f>S104*H104</f>
        <v>0.41999999999999998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155</v>
      </c>
      <c r="AT104" s="224" t="s">
        <v>142</v>
      </c>
      <c r="AU104" s="224" t="s">
        <v>82</v>
      </c>
      <c r="AY104" s="18" t="s">
        <v>139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155</v>
      </c>
      <c r="BM104" s="224" t="s">
        <v>876</v>
      </c>
    </row>
    <row r="105" s="2" customFormat="1">
      <c r="A105" s="39"/>
      <c r="B105" s="40"/>
      <c r="C105" s="41"/>
      <c r="D105" s="226" t="s">
        <v>149</v>
      </c>
      <c r="E105" s="41"/>
      <c r="F105" s="227" t="s">
        <v>877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149</v>
      </c>
      <c r="AU105" s="18" t="s">
        <v>82</v>
      </c>
    </row>
    <row r="106" s="2" customFormat="1">
      <c r="A106" s="39"/>
      <c r="B106" s="40"/>
      <c r="C106" s="41"/>
      <c r="D106" s="231" t="s">
        <v>150</v>
      </c>
      <c r="E106" s="41"/>
      <c r="F106" s="232" t="s">
        <v>878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150</v>
      </c>
      <c r="AU106" s="18" t="s">
        <v>82</v>
      </c>
    </row>
    <row r="107" s="13" customFormat="1">
      <c r="A107" s="13"/>
      <c r="B107" s="233"/>
      <c r="C107" s="234"/>
      <c r="D107" s="226" t="s">
        <v>152</v>
      </c>
      <c r="E107" s="235" t="s">
        <v>19</v>
      </c>
      <c r="F107" s="236" t="s">
        <v>870</v>
      </c>
      <c r="G107" s="234"/>
      <c r="H107" s="235" t="s">
        <v>19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152</v>
      </c>
      <c r="AU107" s="242" t="s">
        <v>82</v>
      </c>
      <c r="AV107" s="13" t="s">
        <v>80</v>
      </c>
      <c r="AW107" s="13" t="s">
        <v>33</v>
      </c>
      <c r="AX107" s="13" t="s">
        <v>72</v>
      </c>
      <c r="AY107" s="242" t="s">
        <v>139</v>
      </c>
    </row>
    <row r="108" s="13" customFormat="1">
      <c r="A108" s="13"/>
      <c r="B108" s="233"/>
      <c r="C108" s="234"/>
      <c r="D108" s="226" t="s">
        <v>152</v>
      </c>
      <c r="E108" s="235" t="s">
        <v>19</v>
      </c>
      <c r="F108" s="236" t="s">
        <v>879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152</v>
      </c>
      <c r="AU108" s="242" t="s">
        <v>82</v>
      </c>
      <c r="AV108" s="13" t="s">
        <v>80</v>
      </c>
      <c r="AW108" s="13" t="s">
        <v>33</v>
      </c>
      <c r="AX108" s="13" t="s">
        <v>72</v>
      </c>
      <c r="AY108" s="242" t="s">
        <v>139</v>
      </c>
    </row>
    <row r="109" s="14" customFormat="1">
      <c r="A109" s="14"/>
      <c r="B109" s="243"/>
      <c r="C109" s="244"/>
      <c r="D109" s="226" t="s">
        <v>152</v>
      </c>
      <c r="E109" s="245" t="s">
        <v>19</v>
      </c>
      <c r="F109" s="246" t="s">
        <v>880</v>
      </c>
      <c r="G109" s="244"/>
      <c r="H109" s="247">
        <v>70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152</v>
      </c>
      <c r="AU109" s="253" t="s">
        <v>82</v>
      </c>
      <c r="AV109" s="14" t="s">
        <v>82</v>
      </c>
      <c r="AW109" s="14" t="s">
        <v>33</v>
      </c>
      <c r="AX109" s="14" t="s">
        <v>72</v>
      </c>
      <c r="AY109" s="253" t="s">
        <v>139</v>
      </c>
    </row>
    <row r="110" s="15" customFormat="1">
      <c r="A110" s="15"/>
      <c r="B110" s="254"/>
      <c r="C110" s="255"/>
      <c r="D110" s="226" t="s">
        <v>152</v>
      </c>
      <c r="E110" s="256" t="s">
        <v>19</v>
      </c>
      <c r="F110" s="257" t="s">
        <v>154</v>
      </c>
      <c r="G110" s="255"/>
      <c r="H110" s="258">
        <v>70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152</v>
      </c>
      <c r="AU110" s="264" t="s">
        <v>82</v>
      </c>
      <c r="AV110" s="15" t="s">
        <v>155</v>
      </c>
      <c r="AW110" s="15" t="s">
        <v>33</v>
      </c>
      <c r="AX110" s="15" t="s">
        <v>80</v>
      </c>
      <c r="AY110" s="264" t="s">
        <v>139</v>
      </c>
    </row>
    <row r="111" s="12" customFormat="1" ht="22.8" customHeight="1">
      <c r="A111" s="12"/>
      <c r="B111" s="197"/>
      <c r="C111" s="198"/>
      <c r="D111" s="199" t="s">
        <v>71</v>
      </c>
      <c r="E111" s="211" t="s">
        <v>325</v>
      </c>
      <c r="F111" s="211" t="s">
        <v>326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SUM(P112:P124)</f>
        <v>0</v>
      </c>
      <c r="Q111" s="205"/>
      <c r="R111" s="206">
        <f>SUM(R112:R124)</f>
        <v>0</v>
      </c>
      <c r="S111" s="205"/>
      <c r="T111" s="207">
        <f>SUM(T112:T124)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80</v>
      </c>
      <c r="AT111" s="209" t="s">
        <v>71</v>
      </c>
      <c r="AU111" s="209" t="s">
        <v>80</v>
      </c>
      <c r="AY111" s="208" t="s">
        <v>139</v>
      </c>
      <c r="BK111" s="210">
        <f>SUM(BK112:BK124)</f>
        <v>0</v>
      </c>
    </row>
    <row r="112" s="2" customFormat="1" ht="16.5" customHeight="1">
      <c r="A112" s="39"/>
      <c r="B112" s="40"/>
      <c r="C112" s="213" t="s">
        <v>155</v>
      </c>
      <c r="D112" s="213" t="s">
        <v>142</v>
      </c>
      <c r="E112" s="214" t="s">
        <v>328</v>
      </c>
      <c r="F112" s="215" t="s">
        <v>329</v>
      </c>
      <c r="G112" s="216" t="s">
        <v>330</v>
      </c>
      <c r="H112" s="217">
        <v>0.41999999999999998</v>
      </c>
      <c r="I112" s="218"/>
      <c r="J112" s="219">
        <f>ROUND(I112*H112,2)</f>
        <v>0</v>
      </c>
      <c r="K112" s="215" t="s">
        <v>146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155</v>
      </c>
      <c r="AT112" s="224" t="s">
        <v>142</v>
      </c>
      <c r="AU112" s="224" t="s">
        <v>82</v>
      </c>
      <c r="AY112" s="18" t="s">
        <v>139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155</v>
      </c>
      <c r="BM112" s="224" t="s">
        <v>881</v>
      </c>
    </row>
    <row r="113" s="2" customFormat="1">
      <c r="A113" s="39"/>
      <c r="B113" s="40"/>
      <c r="C113" s="41"/>
      <c r="D113" s="226" t="s">
        <v>149</v>
      </c>
      <c r="E113" s="41"/>
      <c r="F113" s="227" t="s">
        <v>332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82</v>
      </c>
    </row>
    <row r="114" s="2" customFormat="1">
      <c r="A114" s="39"/>
      <c r="B114" s="40"/>
      <c r="C114" s="41"/>
      <c r="D114" s="231" t="s">
        <v>150</v>
      </c>
      <c r="E114" s="41"/>
      <c r="F114" s="232" t="s">
        <v>333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150</v>
      </c>
      <c r="AU114" s="18" t="s">
        <v>82</v>
      </c>
    </row>
    <row r="115" s="2" customFormat="1" ht="16.5" customHeight="1">
      <c r="A115" s="39"/>
      <c r="B115" s="40"/>
      <c r="C115" s="213" t="s">
        <v>138</v>
      </c>
      <c r="D115" s="213" t="s">
        <v>142</v>
      </c>
      <c r="E115" s="214" t="s">
        <v>335</v>
      </c>
      <c r="F115" s="215" t="s">
        <v>336</v>
      </c>
      <c r="G115" s="216" t="s">
        <v>330</v>
      </c>
      <c r="H115" s="217">
        <v>0.41999999999999998</v>
      </c>
      <c r="I115" s="218"/>
      <c r="J115" s="219">
        <f>ROUND(I115*H115,2)</f>
        <v>0</v>
      </c>
      <c r="K115" s="215" t="s">
        <v>146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155</v>
      </c>
      <c r="AT115" s="224" t="s">
        <v>142</v>
      </c>
      <c r="AU115" s="224" t="s">
        <v>82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155</v>
      </c>
      <c r="BM115" s="224" t="s">
        <v>882</v>
      </c>
    </row>
    <row r="116" s="2" customFormat="1">
      <c r="A116" s="39"/>
      <c r="B116" s="40"/>
      <c r="C116" s="41"/>
      <c r="D116" s="226" t="s">
        <v>149</v>
      </c>
      <c r="E116" s="41"/>
      <c r="F116" s="227" t="s">
        <v>338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82</v>
      </c>
    </row>
    <row r="117" s="2" customFormat="1">
      <c r="A117" s="39"/>
      <c r="B117" s="40"/>
      <c r="C117" s="41"/>
      <c r="D117" s="231" t="s">
        <v>150</v>
      </c>
      <c r="E117" s="41"/>
      <c r="F117" s="232" t="s">
        <v>339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82</v>
      </c>
    </row>
    <row r="118" s="2" customFormat="1" ht="16.5" customHeight="1">
      <c r="A118" s="39"/>
      <c r="B118" s="40"/>
      <c r="C118" s="213" t="s">
        <v>177</v>
      </c>
      <c r="D118" s="213" t="s">
        <v>142</v>
      </c>
      <c r="E118" s="214" t="s">
        <v>341</v>
      </c>
      <c r="F118" s="215" t="s">
        <v>342</v>
      </c>
      <c r="G118" s="216" t="s">
        <v>330</v>
      </c>
      <c r="H118" s="217">
        <v>7.9800000000000004</v>
      </c>
      <c r="I118" s="218"/>
      <c r="J118" s="219">
        <f>ROUND(I118*H118,2)</f>
        <v>0</v>
      </c>
      <c r="K118" s="215" t="s">
        <v>146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155</v>
      </c>
      <c r="AT118" s="224" t="s">
        <v>142</v>
      </c>
      <c r="AU118" s="224" t="s">
        <v>82</v>
      </c>
      <c r="AY118" s="18" t="s">
        <v>139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155</v>
      </c>
      <c r="BM118" s="224" t="s">
        <v>883</v>
      </c>
    </row>
    <row r="119" s="2" customFormat="1">
      <c r="A119" s="39"/>
      <c r="B119" s="40"/>
      <c r="C119" s="41"/>
      <c r="D119" s="226" t="s">
        <v>149</v>
      </c>
      <c r="E119" s="41"/>
      <c r="F119" s="227" t="s">
        <v>344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82</v>
      </c>
    </row>
    <row r="120" s="2" customFormat="1">
      <c r="A120" s="39"/>
      <c r="B120" s="40"/>
      <c r="C120" s="41"/>
      <c r="D120" s="231" t="s">
        <v>150</v>
      </c>
      <c r="E120" s="41"/>
      <c r="F120" s="232" t="s">
        <v>345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82</v>
      </c>
    </row>
    <row r="121" s="14" customFormat="1">
      <c r="A121" s="14"/>
      <c r="B121" s="243"/>
      <c r="C121" s="244"/>
      <c r="D121" s="226" t="s">
        <v>152</v>
      </c>
      <c r="E121" s="244"/>
      <c r="F121" s="246" t="s">
        <v>884</v>
      </c>
      <c r="G121" s="244"/>
      <c r="H121" s="247">
        <v>7.9800000000000004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152</v>
      </c>
      <c r="AU121" s="253" t="s">
        <v>82</v>
      </c>
      <c r="AV121" s="14" t="s">
        <v>82</v>
      </c>
      <c r="AW121" s="14" t="s">
        <v>4</v>
      </c>
      <c r="AX121" s="14" t="s">
        <v>80</v>
      </c>
      <c r="AY121" s="253" t="s">
        <v>139</v>
      </c>
    </row>
    <row r="122" s="2" customFormat="1" ht="21.75" customHeight="1">
      <c r="A122" s="39"/>
      <c r="B122" s="40"/>
      <c r="C122" s="213" t="s">
        <v>185</v>
      </c>
      <c r="D122" s="213" t="s">
        <v>142</v>
      </c>
      <c r="E122" s="214" t="s">
        <v>352</v>
      </c>
      <c r="F122" s="215" t="s">
        <v>353</v>
      </c>
      <c r="G122" s="216" t="s">
        <v>330</v>
      </c>
      <c r="H122" s="217">
        <v>0.41999999999999998</v>
      </c>
      <c r="I122" s="218"/>
      <c r="J122" s="219">
        <f>ROUND(I122*H122,2)</f>
        <v>0</v>
      </c>
      <c r="K122" s="215" t="s">
        <v>146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155</v>
      </c>
      <c r="AT122" s="224" t="s">
        <v>142</v>
      </c>
      <c r="AU122" s="224" t="s">
        <v>82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155</v>
      </c>
      <c r="BM122" s="224" t="s">
        <v>885</v>
      </c>
    </row>
    <row r="123" s="2" customFormat="1">
      <c r="A123" s="39"/>
      <c r="B123" s="40"/>
      <c r="C123" s="41"/>
      <c r="D123" s="226" t="s">
        <v>149</v>
      </c>
      <c r="E123" s="41"/>
      <c r="F123" s="227" t="s">
        <v>355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82</v>
      </c>
    </row>
    <row r="124" s="2" customFormat="1">
      <c r="A124" s="39"/>
      <c r="B124" s="40"/>
      <c r="C124" s="41"/>
      <c r="D124" s="231" t="s">
        <v>150</v>
      </c>
      <c r="E124" s="41"/>
      <c r="F124" s="232" t="s">
        <v>356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150</v>
      </c>
      <c r="AU124" s="18" t="s">
        <v>82</v>
      </c>
    </row>
    <row r="125" s="12" customFormat="1" ht="22.8" customHeight="1">
      <c r="A125" s="12"/>
      <c r="B125" s="197"/>
      <c r="C125" s="198"/>
      <c r="D125" s="199" t="s">
        <v>71</v>
      </c>
      <c r="E125" s="211" t="s">
        <v>370</v>
      </c>
      <c r="F125" s="211" t="s">
        <v>371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SUM(P126:P128)</f>
        <v>0</v>
      </c>
      <c r="Q125" s="205"/>
      <c r="R125" s="206">
        <f>SUM(R126:R128)</f>
        <v>0</v>
      </c>
      <c r="S125" s="205"/>
      <c r="T125" s="207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80</v>
      </c>
      <c r="AT125" s="209" t="s">
        <v>71</v>
      </c>
      <c r="AU125" s="209" t="s">
        <v>80</v>
      </c>
      <c r="AY125" s="208" t="s">
        <v>139</v>
      </c>
      <c r="BK125" s="210">
        <f>SUM(BK126:BK128)</f>
        <v>0</v>
      </c>
    </row>
    <row r="126" s="2" customFormat="1" ht="16.5" customHeight="1">
      <c r="A126" s="39"/>
      <c r="B126" s="40"/>
      <c r="C126" s="213" t="s">
        <v>192</v>
      </c>
      <c r="D126" s="213" t="s">
        <v>142</v>
      </c>
      <c r="E126" s="214" t="s">
        <v>373</v>
      </c>
      <c r="F126" s="215" t="s">
        <v>374</v>
      </c>
      <c r="G126" s="216" t="s">
        <v>330</v>
      </c>
      <c r="H126" s="217">
        <v>0.33000000000000002</v>
      </c>
      <c r="I126" s="218"/>
      <c r="J126" s="219">
        <f>ROUND(I126*H126,2)</f>
        <v>0</v>
      </c>
      <c r="K126" s="215" t="s">
        <v>146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155</v>
      </c>
      <c r="AT126" s="224" t="s">
        <v>142</v>
      </c>
      <c r="AU126" s="224" t="s">
        <v>82</v>
      </c>
      <c r="AY126" s="18" t="s">
        <v>139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155</v>
      </c>
      <c r="BM126" s="224" t="s">
        <v>886</v>
      </c>
    </row>
    <row r="127" s="2" customFormat="1">
      <c r="A127" s="39"/>
      <c r="B127" s="40"/>
      <c r="C127" s="41"/>
      <c r="D127" s="226" t="s">
        <v>149</v>
      </c>
      <c r="E127" s="41"/>
      <c r="F127" s="227" t="s">
        <v>376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82</v>
      </c>
    </row>
    <row r="128" s="2" customFormat="1">
      <c r="A128" s="39"/>
      <c r="B128" s="40"/>
      <c r="C128" s="41"/>
      <c r="D128" s="231" t="s">
        <v>150</v>
      </c>
      <c r="E128" s="41"/>
      <c r="F128" s="232" t="s">
        <v>377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82</v>
      </c>
    </row>
    <row r="129" s="12" customFormat="1" ht="25.92" customHeight="1">
      <c r="A129" s="12"/>
      <c r="B129" s="197"/>
      <c r="C129" s="198"/>
      <c r="D129" s="199" t="s">
        <v>71</v>
      </c>
      <c r="E129" s="200" t="s">
        <v>378</v>
      </c>
      <c r="F129" s="200" t="s">
        <v>379</v>
      </c>
      <c r="G129" s="198"/>
      <c r="H129" s="198"/>
      <c r="I129" s="201"/>
      <c r="J129" s="202">
        <f>BK129</f>
        <v>0</v>
      </c>
      <c r="K129" s="198"/>
      <c r="L129" s="203"/>
      <c r="M129" s="204"/>
      <c r="N129" s="205"/>
      <c r="O129" s="205"/>
      <c r="P129" s="206">
        <f>P130</f>
        <v>0</v>
      </c>
      <c r="Q129" s="205"/>
      <c r="R129" s="206">
        <f>R130</f>
        <v>0.0356</v>
      </c>
      <c r="S129" s="205"/>
      <c r="T129" s="207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82</v>
      </c>
      <c r="AT129" s="209" t="s">
        <v>71</v>
      </c>
      <c r="AU129" s="209" t="s">
        <v>72</v>
      </c>
      <c r="AY129" s="208" t="s">
        <v>139</v>
      </c>
      <c r="BK129" s="210">
        <f>BK130</f>
        <v>0</v>
      </c>
    </row>
    <row r="130" s="12" customFormat="1" ht="22.8" customHeight="1">
      <c r="A130" s="12"/>
      <c r="B130" s="197"/>
      <c r="C130" s="198"/>
      <c r="D130" s="199" t="s">
        <v>71</v>
      </c>
      <c r="E130" s="211" t="s">
        <v>887</v>
      </c>
      <c r="F130" s="211" t="s">
        <v>90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SUM(P131:P201)</f>
        <v>0</v>
      </c>
      <c r="Q130" s="205"/>
      <c r="R130" s="206">
        <f>SUM(R131:R201)</f>
        <v>0.0356</v>
      </c>
      <c r="S130" s="205"/>
      <c r="T130" s="207">
        <f>SUM(T131:T201)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82</v>
      </c>
      <c r="AT130" s="209" t="s">
        <v>71</v>
      </c>
      <c r="AU130" s="209" t="s">
        <v>80</v>
      </c>
      <c r="AY130" s="208" t="s">
        <v>139</v>
      </c>
      <c r="BK130" s="210">
        <f>SUM(BK131:BK201)</f>
        <v>0</v>
      </c>
    </row>
    <row r="131" s="2" customFormat="1" ht="16.5" customHeight="1">
      <c r="A131" s="39"/>
      <c r="B131" s="40"/>
      <c r="C131" s="213" t="s">
        <v>197</v>
      </c>
      <c r="D131" s="213" t="s">
        <v>142</v>
      </c>
      <c r="E131" s="214" t="s">
        <v>888</v>
      </c>
      <c r="F131" s="215" t="s">
        <v>889</v>
      </c>
      <c r="G131" s="216" t="s">
        <v>272</v>
      </c>
      <c r="H131" s="217">
        <v>230</v>
      </c>
      <c r="I131" s="218"/>
      <c r="J131" s="219">
        <f>ROUND(I131*H131,2)</f>
        <v>0</v>
      </c>
      <c r="K131" s="215" t="s">
        <v>146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319</v>
      </c>
      <c r="AT131" s="224" t="s">
        <v>142</v>
      </c>
      <c r="AU131" s="224" t="s">
        <v>82</v>
      </c>
      <c r="AY131" s="18" t="s">
        <v>139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319</v>
      </c>
      <c r="BM131" s="224" t="s">
        <v>890</v>
      </c>
    </row>
    <row r="132" s="2" customFormat="1">
      <c r="A132" s="39"/>
      <c r="B132" s="40"/>
      <c r="C132" s="41"/>
      <c r="D132" s="226" t="s">
        <v>149</v>
      </c>
      <c r="E132" s="41"/>
      <c r="F132" s="227" t="s">
        <v>891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149</v>
      </c>
      <c r="AU132" s="18" t="s">
        <v>82</v>
      </c>
    </row>
    <row r="133" s="2" customFormat="1">
      <c r="A133" s="39"/>
      <c r="B133" s="40"/>
      <c r="C133" s="41"/>
      <c r="D133" s="231" t="s">
        <v>150</v>
      </c>
      <c r="E133" s="41"/>
      <c r="F133" s="232" t="s">
        <v>892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82</v>
      </c>
    </row>
    <row r="134" s="13" customFormat="1">
      <c r="A134" s="13"/>
      <c r="B134" s="233"/>
      <c r="C134" s="234"/>
      <c r="D134" s="226" t="s">
        <v>152</v>
      </c>
      <c r="E134" s="235" t="s">
        <v>19</v>
      </c>
      <c r="F134" s="236" t="s">
        <v>893</v>
      </c>
      <c r="G134" s="234"/>
      <c r="H134" s="235" t="s">
        <v>19</v>
      </c>
      <c r="I134" s="237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152</v>
      </c>
      <c r="AU134" s="242" t="s">
        <v>82</v>
      </c>
      <c r="AV134" s="13" t="s">
        <v>80</v>
      </c>
      <c r="AW134" s="13" t="s">
        <v>33</v>
      </c>
      <c r="AX134" s="13" t="s">
        <v>72</v>
      </c>
      <c r="AY134" s="242" t="s">
        <v>139</v>
      </c>
    </row>
    <row r="135" s="13" customFormat="1">
      <c r="A135" s="13"/>
      <c r="B135" s="233"/>
      <c r="C135" s="234"/>
      <c r="D135" s="226" t="s">
        <v>152</v>
      </c>
      <c r="E135" s="235" t="s">
        <v>19</v>
      </c>
      <c r="F135" s="236" t="s">
        <v>894</v>
      </c>
      <c r="G135" s="234"/>
      <c r="H135" s="235" t="s">
        <v>19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152</v>
      </c>
      <c r="AU135" s="242" t="s">
        <v>82</v>
      </c>
      <c r="AV135" s="13" t="s">
        <v>80</v>
      </c>
      <c r="AW135" s="13" t="s">
        <v>33</v>
      </c>
      <c r="AX135" s="13" t="s">
        <v>72</v>
      </c>
      <c r="AY135" s="242" t="s">
        <v>139</v>
      </c>
    </row>
    <row r="136" s="14" customFormat="1">
      <c r="A136" s="14"/>
      <c r="B136" s="243"/>
      <c r="C136" s="244"/>
      <c r="D136" s="226" t="s">
        <v>152</v>
      </c>
      <c r="E136" s="245" t="s">
        <v>19</v>
      </c>
      <c r="F136" s="246" t="s">
        <v>895</v>
      </c>
      <c r="G136" s="244"/>
      <c r="H136" s="247">
        <v>40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152</v>
      </c>
      <c r="AU136" s="253" t="s">
        <v>82</v>
      </c>
      <c r="AV136" s="14" t="s">
        <v>82</v>
      </c>
      <c r="AW136" s="14" t="s">
        <v>33</v>
      </c>
      <c r="AX136" s="14" t="s">
        <v>72</v>
      </c>
      <c r="AY136" s="253" t="s">
        <v>139</v>
      </c>
    </row>
    <row r="137" s="14" customFormat="1">
      <c r="A137" s="14"/>
      <c r="B137" s="243"/>
      <c r="C137" s="244"/>
      <c r="D137" s="226" t="s">
        <v>152</v>
      </c>
      <c r="E137" s="245" t="s">
        <v>19</v>
      </c>
      <c r="F137" s="246" t="s">
        <v>896</v>
      </c>
      <c r="G137" s="244"/>
      <c r="H137" s="247">
        <v>30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152</v>
      </c>
      <c r="AU137" s="253" t="s">
        <v>82</v>
      </c>
      <c r="AV137" s="14" t="s">
        <v>82</v>
      </c>
      <c r="AW137" s="14" t="s">
        <v>33</v>
      </c>
      <c r="AX137" s="14" t="s">
        <v>72</v>
      </c>
      <c r="AY137" s="253" t="s">
        <v>139</v>
      </c>
    </row>
    <row r="138" s="13" customFormat="1">
      <c r="A138" s="13"/>
      <c r="B138" s="233"/>
      <c r="C138" s="234"/>
      <c r="D138" s="226" t="s">
        <v>152</v>
      </c>
      <c r="E138" s="235" t="s">
        <v>19</v>
      </c>
      <c r="F138" s="236" t="s">
        <v>897</v>
      </c>
      <c r="G138" s="234"/>
      <c r="H138" s="235" t="s">
        <v>19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152</v>
      </c>
      <c r="AU138" s="242" t="s">
        <v>82</v>
      </c>
      <c r="AV138" s="13" t="s">
        <v>80</v>
      </c>
      <c r="AW138" s="13" t="s">
        <v>33</v>
      </c>
      <c r="AX138" s="13" t="s">
        <v>72</v>
      </c>
      <c r="AY138" s="242" t="s">
        <v>139</v>
      </c>
    </row>
    <row r="139" s="14" customFormat="1">
      <c r="A139" s="14"/>
      <c r="B139" s="243"/>
      <c r="C139" s="244"/>
      <c r="D139" s="226" t="s">
        <v>152</v>
      </c>
      <c r="E139" s="245" t="s">
        <v>19</v>
      </c>
      <c r="F139" s="246" t="s">
        <v>898</v>
      </c>
      <c r="G139" s="244"/>
      <c r="H139" s="247">
        <v>120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152</v>
      </c>
      <c r="AU139" s="253" t="s">
        <v>82</v>
      </c>
      <c r="AV139" s="14" t="s">
        <v>82</v>
      </c>
      <c r="AW139" s="14" t="s">
        <v>33</v>
      </c>
      <c r="AX139" s="14" t="s">
        <v>72</v>
      </c>
      <c r="AY139" s="253" t="s">
        <v>139</v>
      </c>
    </row>
    <row r="140" s="14" customFormat="1">
      <c r="A140" s="14"/>
      <c r="B140" s="243"/>
      <c r="C140" s="244"/>
      <c r="D140" s="226" t="s">
        <v>152</v>
      </c>
      <c r="E140" s="245" t="s">
        <v>19</v>
      </c>
      <c r="F140" s="246" t="s">
        <v>899</v>
      </c>
      <c r="G140" s="244"/>
      <c r="H140" s="247">
        <v>40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152</v>
      </c>
      <c r="AU140" s="253" t="s">
        <v>82</v>
      </c>
      <c r="AV140" s="14" t="s">
        <v>82</v>
      </c>
      <c r="AW140" s="14" t="s">
        <v>33</v>
      </c>
      <c r="AX140" s="14" t="s">
        <v>72</v>
      </c>
      <c r="AY140" s="253" t="s">
        <v>139</v>
      </c>
    </row>
    <row r="141" s="15" customFormat="1">
      <c r="A141" s="15"/>
      <c r="B141" s="254"/>
      <c r="C141" s="255"/>
      <c r="D141" s="226" t="s">
        <v>152</v>
      </c>
      <c r="E141" s="256" t="s">
        <v>19</v>
      </c>
      <c r="F141" s="257" t="s">
        <v>154</v>
      </c>
      <c r="G141" s="255"/>
      <c r="H141" s="258">
        <v>230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152</v>
      </c>
      <c r="AU141" s="264" t="s">
        <v>82</v>
      </c>
      <c r="AV141" s="15" t="s">
        <v>155</v>
      </c>
      <c r="AW141" s="15" t="s">
        <v>33</v>
      </c>
      <c r="AX141" s="15" t="s">
        <v>80</v>
      </c>
      <c r="AY141" s="264" t="s">
        <v>139</v>
      </c>
    </row>
    <row r="142" s="2" customFormat="1" ht="16.5" customHeight="1">
      <c r="A142" s="39"/>
      <c r="B142" s="40"/>
      <c r="C142" s="270" t="s">
        <v>204</v>
      </c>
      <c r="D142" s="270" t="s">
        <v>516</v>
      </c>
      <c r="E142" s="271" t="s">
        <v>900</v>
      </c>
      <c r="F142" s="272" t="s">
        <v>901</v>
      </c>
      <c r="G142" s="273" t="s">
        <v>272</v>
      </c>
      <c r="H142" s="274">
        <v>70</v>
      </c>
      <c r="I142" s="275"/>
      <c r="J142" s="276">
        <f>ROUND(I142*H142,2)</f>
        <v>0</v>
      </c>
      <c r="K142" s="272" t="s">
        <v>146</v>
      </c>
      <c r="L142" s="277"/>
      <c r="M142" s="278" t="s">
        <v>19</v>
      </c>
      <c r="N142" s="279" t="s">
        <v>43</v>
      </c>
      <c r="O142" s="85"/>
      <c r="P142" s="222">
        <f>O142*H142</f>
        <v>0</v>
      </c>
      <c r="Q142" s="222">
        <v>0.00012</v>
      </c>
      <c r="R142" s="222">
        <f>Q142*H142</f>
        <v>0.0083999999999999995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427</v>
      </c>
      <c r="AT142" s="224" t="s">
        <v>516</v>
      </c>
      <c r="AU142" s="224" t="s">
        <v>82</v>
      </c>
      <c r="AY142" s="18" t="s">
        <v>139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319</v>
      </c>
      <c r="BM142" s="224" t="s">
        <v>902</v>
      </c>
    </row>
    <row r="143" s="2" customFormat="1">
      <c r="A143" s="39"/>
      <c r="B143" s="40"/>
      <c r="C143" s="41"/>
      <c r="D143" s="226" t="s">
        <v>149</v>
      </c>
      <c r="E143" s="41"/>
      <c r="F143" s="227" t="s">
        <v>901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82</v>
      </c>
    </row>
    <row r="144" s="14" customFormat="1">
      <c r="A144" s="14"/>
      <c r="B144" s="243"/>
      <c r="C144" s="244"/>
      <c r="D144" s="226" t="s">
        <v>152</v>
      </c>
      <c r="E144" s="245" t="s">
        <v>19</v>
      </c>
      <c r="F144" s="246" t="s">
        <v>903</v>
      </c>
      <c r="G144" s="244"/>
      <c r="H144" s="247">
        <v>70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152</v>
      </c>
      <c r="AU144" s="253" t="s">
        <v>82</v>
      </c>
      <c r="AV144" s="14" t="s">
        <v>82</v>
      </c>
      <c r="AW144" s="14" t="s">
        <v>33</v>
      </c>
      <c r="AX144" s="14" t="s">
        <v>72</v>
      </c>
      <c r="AY144" s="253" t="s">
        <v>139</v>
      </c>
    </row>
    <row r="145" s="15" customFormat="1">
      <c r="A145" s="15"/>
      <c r="B145" s="254"/>
      <c r="C145" s="255"/>
      <c r="D145" s="226" t="s">
        <v>152</v>
      </c>
      <c r="E145" s="256" t="s">
        <v>19</v>
      </c>
      <c r="F145" s="257" t="s">
        <v>154</v>
      </c>
      <c r="G145" s="255"/>
      <c r="H145" s="258">
        <v>70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152</v>
      </c>
      <c r="AU145" s="264" t="s">
        <v>82</v>
      </c>
      <c r="AV145" s="15" t="s">
        <v>155</v>
      </c>
      <c r="AW145" s="15" t="s">
        <v>33</v>
      </c>
      <c r="AX145" s="15" t="s">
        <v>80</v>
      </c>
      <c r="AY145" s="264" t="s">
        <v>139</v>
      </c>
    </row>
    <row r="146" s="2" customFormat="1" ht="16.5" customHeight="1">
      <c r="A146" s="39"/>
      <c r="B146" s="40"/>
      <c r="C146" s="270" t="s">
        <v>287</v>
      </c>
      <c r="D146" s="270" t="s">
        <v>516</v>
      </c>
      <c r="E146" s="271" t="s">
        <v>904</v>
      </c>
      <c r="F146" s="272" t="s">
        <v>905</v>
      </c>
      <c r="G146" s="273" t="s">
        <v>272</v>
      </c>
      <c r="H146" s="274">
        <v>160</v>
      </c>
      <c r="I146" s="275"/>
      <c r="J146" s="276">
        <f>ROUND(I146*H146,2)</f>
        <v>0</v>
      </c>
      <c r="K146" s="272" t="s">
        <v>146</v>
      </c>
      <c r="L146" s="277"/>
      <c r="M146" s="278" t="s">
        <v>19</v>
      </c>
      <c r="N146" s="279" t="s">
        <v>43</v>
      </c>
      <c r="O146" s="85"/>
      <c r="P146" s="222">
        <f>O146*H146</f>
        <v>0</v>
      </c>
      <c r="Q146" s="222">
        <v>0.00017000000000000001</v>
      </c>
      <c r="R146" s="222">
        <f>Q146*H146</f>
        <v>0.027200000000000002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427</v>
      </c>
      <c r="AT146" s="224" t="s">
        <v>516</v>
      </c>
      <c r="AU146" s="224" t="s">
        <v>82</v>
      </c>
      <c r="AY146" s="18" t="s">
        <v>139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319</v>
      </c>
      <c r="BM146" s="224" t="s">
        <v>906</v>
      </c>
    </row>
    <row r="147" s="2" customFormat="1">
      <c r="A147" s="39"/>
      <c r="B147" s="40"/>
      <c r="C147" s="41"/>
      <c r="D147" s="226" t="s">
        <v>149</v>
      </c>
      <c r="E147" s="41"/>
      <c r="F147" s="227" t="s">
        <v>905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82</v>
      </c>
    </row>
    <row r="148" s="14" customFormat="1">
      <c r="A148" s="14"/>
      <c r="B148" s="243"/>
      <c r="C148" s="244"/>
      <c r="D148" s="226" t="s">
        <v>152</v>
      </c>
      <c r="E148" s="245" t="s">
        <v>19</v>
      </c>
      <c r="F148" s="246" t="s">
        <v>907</v>
      </c>
      <c r="G148" s="244"/>
      <c r="H148" s="247">
        <v>160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152</v>
      </c>
      <c r="AU148" s="253" t="s">
        <v>82</v>
      </c>
      <c r="AV148" s="14" t="s">
        <v>82</v>
      </c>
      <c r="AW148" s="14" t="s">
        <v>33</v>
      </c>
      <c r="AX148" s="14" t="s">
        <v>72</v>
      </c>
      <c r="AY148" s="253" t="s">
        <v>139</v>
      </c>
    </row>
    <row r="149" s="15" customFormat="1">
      <c r="A149" s="15"/>
      <c r="B149" s="254"/>
      <c r="C149" s="255"/>
      <c r="D149" s="226" t="s">
        <v>152</v>
      </c>
      <c r="E149" s="256" t="s">
        <v>19</v>
      </c>
      <c r="F149" s="257" t="s">
        <v>154</v>
      </c>
      <c r="G149" s="255"/>
      <c r="H149" s="258">
        <v>160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152</v>
      </c>
      <c r="AU149" s="264" t="s">
        <v>82</v>
      </c>
      <c r="AV149" s="15" t="s">
        <v>155</v>
      </c>
      <c r="AW149" s="15" t="s">
        <v>33</v>
      </c>
      <c r="AX149" s="15" t="s">
        <v>80</v>
      </c>
      <c r="AY149" s="264" t="s">
        <v>139</v>
      </c>
    </row>
    <row r="150" s="2" customFormat="1" ht="16.5" customHeight="1">
      <c r="A150" s="39"/>
      <c r="B150" s="40"/>
      <c r="C150" s="213" t="s">
        <v>294</v>
      </c>
      <c r="D150" s="213" t="s">
        <v>142</v>
      </c>
      <c r="E150" s="214" t="s">
        <v>908</v>
      </c>
      <c r="F150" s="215" t="s">
        <v>909</v>
      </c>
      <c r="G150" s="216" t="s">
        <v>317</v>
      </c>
      <c r="H150" s="217">
        <v>4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319</v>
      </c>
      <c r="AT150" s="224" t="s">
        <v>142</v>
      </c>
      <c r="AU150" s="224" t="s">
        <v>82</v>
      </c>
      <c r="AY150" s="18" t="s">
        <v>139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319</v>
      </c>
      <c r="BM150" s="224" t="s">
        <v>910</v>
      </c>
    </row>
    <row r="151" s="2" customFormat="1">
      <c r="A151" s="39"/>
      <c r="B151" s="40"/>
      <c r="C151" s="41"/>
      <c r="D151" s="226" t="s">
        <v>149</v>
      </c>
      <c r="E151" s="41"/>
      <c r="F151" s="227" t="s">
        <v>909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82</v>
      </c>
    </row>
    <row r="152" s="13" customFormat="1">
      <c r="A152" s="13"/>
      <c r="B152" s="233"/>
      <c r="C152" s="234"/>
      <c r="D152" s="226" t="s">
        <v>152</v>
      </c>
      <c r="E152" s="235" t="s">
        <v>19</v>
      </c>
      <c r="F152" s="236" t="s">
        <v>893</v>
      </c>
      <c r="G152" s="234"/>
      <c r="H152" s="235" t="s">
        <v>19</v>
      </c>
      <c r="I152" s="237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152</v>
      </c>
      <c r="AU152" s="242" t="s">
        <v>82</v>
      </c>
      <c r="AV152" s="13" t="s">
        <v>80</v>
      </c>
      <c r="AW152" s="13" t="s">
        <v>33</v>
      </c>
      <c r="AX152" s="13" t="s">
        <v>72</v>
      </c>
      <c r="AY152" s="242" t="s">
        <v>139</v>
      </c>
    </row>
    <row r="153" s="14" customFormat="1">
      <c r="A153" s="14"/>
      <c r="B153" s="243"/>
      <c r="C153" s="244"/>
      <c r="D153" s="226" t="s">
        <v>152</v>
      </c>
      <c r="E153" s="245" t="s">
        <v>19</v>
      </c>
      <c r="F153" s="246" t="s">
        <v>155</v>
      </c>
      <c r="G153" s="244"/>
      <c r="H153" s="247">
        <v>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152</v>
      </c>
      <c r="AU153" s="253" t="s">
        <v>82</v>
      </c>
      <c r="AV153" s="14" t="s">
        <v>82</v>
      </c>
      <c r="AW153" s="14" t="s">
        <v>33</v>
      </c>
      <c r="AX153" s="14" t="s">
        <v>72</v>
      </c>
      <c r="AY153" s="253" t="s">
        <v>139</v>
      </c>
    </row>
    <row r="154" s="15" customFormat="1">
      <c r="A154" s="15"/>
      <c r="B154" s="254"/>
      <c r="C154" s="255"/>
      <c r="D154" s="226" t="s">
        <v>152</v>
      </c>
      <c r="E154" s="256" t="s">
        <v>19</v>
      </c>
      <c r="F154" s="257" t="s">
        <v>154</v>
      </c>
      <c r="G154" s="255"/>
      <c r="H154" s="258">
        <v>4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152</v>
      </c>
      <c r="AU154" s="264" t="s">
        <v>82</v>
      </c>
      <c r="AV154" s="15" t="s">
        <v>155</v>
      </c>
      <c r="AW154" s="15" t="s">
        <v>33</v>
      </c>
      <c r="AX154" s="15" t="s">
        <v>80</v>
      </c>
      <c r="AY154" s="264" t="s">
        <v>139</v>
      </c>
    </row>
    <row r="155" s="2" customFormat="1" ht="16.5" customHeight="1">
      <c r="A155" s="39"/>
      <c r="B155" s="40"/>
      <c r="C155" s="213" t="s">
        <v>301</v>
      </c>
      <c r="D155" s="213" t="s">
        <v>142</v>
      </c>
      <c r="E155" s="214" t="s">
        <v>911</v>
      </c>
      <c r="F155" s="215" t="s">
        <v>912</v>
      </c>
      <c r="G155" s="216" t="s">
        <v>317</v>
      </c>
      <c r="H155" s="217">
        <v>3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319</v>
      </c>
      <c r="AT155" s="224" t="s">
        <v>142</v>
      </c>
      <c r="AU155" s="224" t="s">
        <v>82</v>
      </c>
      <c r="AY155" s="18" t="s">
        <v>139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319</v>
      </c>
      <c r="BM155" s="224" t="s">
        <v>913</v>
      </c>
    </row>
    <row r="156" s="2" customFormat="1">
      <c r="A156" s="39"/>
      <c r="B156" s="40"/>
      <c r="C156" s="41"/>
      <c r="D156" s="226" t="s">
        <v>149</v>
      </c>
      <c r="E156" s="41"/>
      <c r="F156" s="227" t="s">
        <v>912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149</v>
      </c>
      <c r="AU156" s="18" t="s">
        <v>82</v>
      </c>
    </row>
    <row r="157" s="13" customFormat="1">
      <c r="A157" s="13"/>
      <c r="B157" s="233"/>
      <c r="C157" s="234"/>
      <c r="D157" s="226" t="s">
        <v>152</v>
      </c>
      <c r="E157" s="235" t="s">
        <v>19</v>
      </c>
      <c r="F157" s="236" t="s">
        <v>893</v>
      </c>
      <c r="G157" s="234"/>
      <c r="H157" s="235" t="s">
        <v>19</v>
      </c>
      <c r="I157" s="237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152</v>
      </c>
      <c r="AU157" s="242" t="s">
        <v>82</v>
      </c>
      <c r="AV157" s="13" t="s">
        <v>80</v>
      </c>
      <c r="AW157" s="13" t="s">
        <v>33</v>
      </c>
      <c r="AX157" s="13" t="s">
        <v>72</v>
      </c>
      <c r="AY157" s="242" t="s">
        <v>139</v>
      </c>
    </row>
    <row r="158" s="14" customFormat="1">
      <c r="A158" s="14"/>
      <c r="B158" s="243"/>
      <c r="C158" s="244"/>
      <c r="D158" s="226" t="s">
        <v>152</v>
      </c>
      <c r="E158" s="245" t="s">
        <v>19</v>
      </c>
      <c r="F158" s="246" t="s">
        <v>161</v>
      </c>
      <c r="G158" s="244"/>
      <c r="H158" s="247">
        <v>3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152</v>
      </c>
      <c r="AU158" s="253" t="s">
        <v>82</v>
      </c>
      <c r="AV158" s="14" t="s">
        <v>82</v>
      </c>
      <c r="AW158" s="14" t="s">
        <v>33</v>
      </c>
      <c r="AX158" s="14" t="s">
        <v>72</v>
      </c>
      <c r="AY158" s="253" t="s">
        <v>139</v>
      </c>
    </row>
    <row r="159" s="15" customFormat="1">
      <c r="A159" s="15"/>
      <c r="B159" s="254"/>
      <c r="C159" s="255"/>
      <c r="D159" s="226" t="s">
        <v>152</v>
      </c>
      <c r="E159" s="256" t="s">
        <v>19</v>
      </c>
      <c r="F159" s="257" t="s">
        <v>154</v>
      </c>
      <c r="G159" s="255"/>
      <c r="H159" s="258">
        <v>3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152</v>
      </c>
      <c r="AU159" s="264" t="s">
        <v>82</v>
      </c>
      <c r="AV159" s="15" t="s">
        <v>155</v>
      </c>
      <c r="AW159" s="15" t="s">
        <v>33</v>
      </c>
      <c r="AX159" s="15" t="s">
        <v>80</v>
      </c>
      <c r="AY159" s="264" t="s">
        <v>139</v>
      </c>
    </row>
    <row r="160" s="2" customFormat="1" ht="16.5" customHeight="1">
      <c r="A160" s="39"/>
      <c r="B160" s="40"/>
      <c r="C160" s="213" t="s">
        <v>308</v>
      </c>
      <c r="D160" s="213" t="s">
        <v>142</v>
      </c>
      <c r="E160" s="214" t="s">
        <v>914</v>
      </c>
      <c r="F160" s="215" t="s">
        <v>915</v>
      </c>
      <c r="G160" s="216" t="s">
        <v>317</v>
      </c>
      <c r="H160" s="217">
        <v>4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319</v>
      </c>
      <c r="AT160" s="224" t="s">
        <v>142</v>
      </c>
      <c r="AU160" s="224" t="s">
        <v>82</v>
      </c>
      <c r="AY160" s="18" t="s">
        <v>139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80</v>
      </c>
      <c r="BK160" s="225">
        <f>ROUND(I160*H160,2)</f>
        <v>0</v>
      </c>
      <c r="BL160" s="18" t="s">
        <v>319</v>
      </c>
      <c r="BM160" s="224" t="s">
        <v>916</v>
      </c>
    </row>
    <row r="161" s="2" customFormat="1">
      <c r="A161" s="39"/>
      <c r="B161" s="40"/>
      <c r="C161" s="41"/>
      <c r="D161" s="226" t="s">
        <v>149</v>
      </c>
      <c r="E161" s="41"/>
      <c r="F161" s="227" t="s">
        <v>915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82</v>
      </c>
    </row>
    <row r="162" s="13" customFormat="1">
      <c r="A162" s="13"/>
      <c r="B162" s="233"/>
      <c r="C162" s="234"/>
      <c r="D162" s="226" t="s">
        <v>152</v>
      </c>
      <c r="E162" s="235" t="s">
        <v>19</v>
      </c>
      <c r="F162" s="236" t="s">
        <v>917</v>
      </c>
      <c r="G162" s="234"/>
      <c r="H162" s="235" t="s">
        <v>19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152</v>
      </c>
      <c r="AU162" s="242" t="s">
        <v>82</v>
      </c>
      <c r="AV162" s="13" t="s">
        <v>80</v>
      </c>
      <c r="AW162" s="13" t="s">
        <v>33</v>
      </c>
      <c r="AX162" s="13" t="s">
        <v>72</v>
      </c>
      <c r="AY162" s="242" t="s">
        <v>139</v>
      </c>
    </row>
    <row r="163" s="14" customFormat="1">
      <c r="A163" s="14"/>
      <c r="B163" s="243"/>
      <c r="C163" s="244"/>
      <c r="D163" s="226" t="s">
        <v>152</v>
      </c>
      <c r="E163" s="245" t="s">
        <v>19</v>
      </c>
      <c r="F163" s="246" t="s">
        <v>155</v>
      </c>
      <c r="G163" s="244"/>
      <c r="H163" s="247">
        <v>4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152</v>
      </c>
      <c r="AU163" s="253" t="s">
        <v>82</v>
      </c>
      <c r="AV163" s="14" t="s">
        <v>82</v>
      </c>
      <c r="AW163" s="14" t="s">
        <v>33</v>
      </c>
      <c r="AX163" s="14" t="s">
        <v>72</v>
      </c>
      <c r="AY163" s="253" t="s">
        <v>139</v>
      </c>
    </row>
    <row r="164" s="15" customFormat="1">
      <c r="A164" s="15"/>
      <c r="B164" s="254"/>
      <c r="C164" s="255"/>
      <c r="D164" s="226" t="s">
        <v>152</v>
      </c>
      <c r="E164" s="256" t="s">
        <v>19</v>
      </c>
      <c r="F164" s="257" t="s">
        <v>154</v>
      </c>
      <c r="G164" s="255"/>
      <c r="H164" s="258">
        <v>4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152</v>
      </c>
      <c r="AU164" s="264" t="s">
        <v>82</v>
      </c>
      <c r="AV164" s="15" t="s">
        <v>155</v>
      </c>
      <c r="AW164" s="15" t="s">
        <v>33</v>
      </c>
      <c r="AX164" s="15" t="s">
        <v>80</v>
      </c>
      <c r="AY164" s="264" t="s">
        <v>139</v>
      </c>
    </row>
    <row r="165" s="2" customFormat="1" ht="16.5" customHeight="1">
      <c r="A165" s="39"/>
      <c r="B165" s="40"/>
      <c r="C165" s="213" t="s">
        <v>8</v>
      </c>
      <c r="D165" s="213" t="s">
        <v>142</v>
      </c>
      <c r="E165" s="214" t="s">
        <v>918</v>
      </c>
      <c r="F165" s="215" t="s">
        <v>919</v>
      </c>
      <c r="G165" s="216" t="s">
        <v>317</v>
      </c>
      <c r="H165" s="217">
        <v>6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319</v>
      </c>
      <c r="AT165" s="224" t="s">
        <v>142</v>
      </c>
      <c r="AU165" s="224" t="s">
        <v>82</v>
      </c>
      <c r="AY165" s="18" t="s">
        <v>139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80</v>
      </c>
      <c r="BK165" s="225">
        <f>ROUND(I165*H165,2)</f>
        <v>0</v>
      </c>
      <c r="BL165" s="18" t="s">
        <v>319</v>
      </c>
      <c r="BM165" s="224" t="s">
        <v>920</v>
      </c>
    </row>
    <row r="166" s="2" customFormat="1">
      <c r="A166" s="39"/>
      <c r="B166" s="40"/>
      <c r="C166" s="41"/>
      <c r="D166" s="226" t="s">
        <v>149</v>
      </c>
      <c r="E166" s="41"/>
      <c r="F166" s="227" t="s">
        <v>919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82</v>
      </c>
    </row>
    <row r="167" s="13" customFormat="1">
      <c r="A167" s="13"/>
      <c r="B167" s="233"/>
      <c r="C167" s="234"/>
      <c r="D167" s="226" t="s">
        <v>152</v>
      </c>
      <c r="E167" s="235" t="s">
        <v>19</v>
      </c>
      <c r="F167" s="236" t="s">
        <v>917</v>
      </c>
      <c r="G167" s="234"/>
      <c r="H167" s="235" t="s">
        <v>19</v>
      </c>
      <c r="I167" s="237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152</v>
      </c>
      <c r="AU167" s="242" t="s">
        <v>82</v>
      </c>
      <c r="AV167" s="13" t="s">
        <v>80</v>
      </c>
      <c r="AW167" s="13" t="s">
        <v>33</v>
      </c>
      <c r="AX167" s="13" t="s">
        <v>72</v>
      </c>
      <c r="AY167" s="242" t="s">
        <v>139</v>
      </c>
    </row>
    <row r="168" s="14" customFormat="1">
      <c r="A168" s="14"/>
      <c r="B168" s="243"/>
      <c r="C168" s="244"/>
      <c r="D168" s="226" t="s">
        <v>152</v>
      </c>
      <c r="E168" s="245" t="s">
        <v>19</v>
      </c>
      <c r="F168" s="246" t="s">
        <v>177</v>
      </c>
      <c r="G168" s="244"/>
      <c r="H168" s="247">
        <v>6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152</v>
      </c>
      <c r="AU168" s="253" t="s">
        <v>82</v>
      </c>
      <c r="AV168" s="14" t="s">
        <v>82</v>
      </c>
      <c r="AW168" s="14" t="s">
        <v>33</v>
      </c>
      <c r="AX168" s="14" t="s">
        <v>72</v>
      </c>
      <c r="AY168" s="253" t="s">
        <v>139</v>
      </c>
    </row>
    <row r="169" s="15" customFormat="1">
      <c r="A169" s="15"/>
      <c r="B169" s="254"/>
      <c r="C169" s="255"/>
      <c r="D169" s="226" t="s">
        <v>152</v>
      </c>
      <c r="E169" s="256" t="s">
        <v>19</v>
      </c>
      <c r="F169" s="257" t="s">
        <v>154</v>
      </c>
      <c r="G169" s="255"/>
      <c r="H169" s="258">
        <v>6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152</v>
      </c>
      <c r="AU169" s="264" t="s">
        <v>82</v>
      </c>
      <c r="AV169" s="15" t="s">
        <v>155</v>
      </c>
      <c r="AW169" s="15" t="s">
        <v>33</v>
      </c>
      <c r="AX169" s="15" t="s">
        <v>80</v>
      </c>
      <c r="AY169" s="264" t="s">
        <v>139</v>
      </c>
    </row>
    <row r="170" s="2" customFormat="1" ht="16.5" customHeight="1">
      <c r="A170" s="39"/>
      <c r="B170" s="40"/>
      <c r="C170" s="213" t="s">
        <v>319</v>
      </c>
      <c r="D170" s="213" t="s">
        <v>142</v>
      </c>
      <c r="E170" s="214" t="s">
        <v>921</v>
      </c>
      <c r="F170" s="215" t="s">
        <v>922</v>
      </c>
      <c r="G170" s="216" t="s">
        <v>317</v>
      </c>
      <c r="H170" s="217">
        <v>1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319</v>
      </c>
      <c r="AT170" s="224" t="s">
        <v>142</v>
      </c>
      <c r="AU170" s="224" t="s">
        <v>82</v>
      </c>
      <c r="AY170" s="18" t="s">
        <v>139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80</v>
      </c>
      <c r="BK170" s="225">
        <f>ROUND(I170*H170,2)</f>
        <v>0</v>
      </c>
      <c r="BL170" s="18" t="s">
        <v>319</v>
      </c>
      <c r="BM170" s="224" t="s">
        <v>923</v>
      </c>
    </row>
    <row r="171" s="2" customFormat="1">
      <c r="A171" s="39"/>
      <c r="B171" s="40"/>
      <c r="C171" s="41"/>
      <c r="D171" s="226" t="s">
        <v>149</v>
      </c>
      <c r="E171" s="41"/>
      <c r="F171" s="227" t="s">
        <v>922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82</v>
      </c>
    </row>
    <row r="172" s="13" customFormat="1">
      <c r="A172" s="13"/>
      <c r="B172" s="233"/>
      <c r="C172" s="234"/>
      <c r="D172" s="226" t="s">
        <v>152</v>
      </c>
      <c r="E172" s="235" t="s">
        <v>19</v>
      </c>
      <c r="F172" s="236" t="s">
        <v>917</v>
      </c>
      <c r="G172" s="234"/>
      <c r="H172" s="235" t="s">
        <v>19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152</v>
      </c>
      <c r="AU172" s="242" t="s">
        <v>82</v>
      </c>
      <c r="AV172" s="13" t="s">
        <v>80</v>
      </c>
      <c r="AW172" s="13" t="s">
        <v>33</v>
      </c>
      <c r="AX172" s="13" t="s">
        <v>72</v>
      </c>
      <c r="AY172" s="242" t="s">
        <v>139</v>
      </c>
    </row>
    <row r="173" s="14" customFormat="1">
      <c r="A173" s="14"/>
      <c r="B173" s="243"/>
      <c r="C173" s="244"/>
      <c r="D173" s="226" t="s">
        <v>152</v>
      </c>
      <c r="E173" s="245" t="s">
        <v>19</v>
      </c>
      <c r="F173" s="246" t="s">
        <v>80</v>
      </c>
      <c r="G173" s="244"/>
      <c r="H173" s="247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152</v>
      </c>
      <c r="AU173" s="253" t="s">
        <v>82</v>
      </c>
      <c r="AV173" s="14" t="s">
        <v>82</v>
      </c>
      <c r="AW173" s="14" t="s">
        <v>33</v>
      </c>
      <c r="AX173" s="14" t="s">
        <v>72</v>
      </c>
      <c r="AY173" s="253" t="s">
        <v>139</v>
      </c>
    </row>
    <row r="174" s="15" customFormat="1">
      <c r="A174" s="15"/>
      <c r="B174" s="254"/>
      <c r="C174" s="255"/>
      <c r="D174" s="226" t="s">
        <v>152</v>
      </c>
      <c r="E174" s="256" t="s">
        <v>19</v>
      </c>
      <c r="F174" s="257" t="s">
        <v>154</v>
      </c>
      <c r="G174" s="255"/>
      <c r="H174" s="258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152</v>
      </c>
      <c r="AU174" s="264" t="s">
        <v>82</v>
      </c>
      <c r="AV174" s="15" t="s">
        <v>155</v>
      </c>
      <c r="AW174" s="15" t="s">
        <v>33</v>
      </c>
      <c r="AX174" s="15" t="s">
        <v>80</v>
      </c>
      <c r="AY174" s="264" t="s">
        <v>139</v>
      </c>
    </row>
    <row r="175" s="2" customFormat="1" ht="16.5" customHeight="1">
      <c r="A175" s="39"/>
      <c r="B175" s="40"/>
      <c r="C175" s="213" t="s">
        <v>327</v>
      </c>
      <c r="D175" s="213" t="s">
        <v>142</v>
      </c>
      <c r="E175" s="214" t="s">
        <v>924</v>
      </c>
      <c r="F175" s="215" t="s">
        <v>925</v>
      </c>
      <c r="G175" s="216" t="s">
        <v>317</v>
      </c>
      <c r="H175" s="217">
        <v>6</v>
      </c>
      <c r="I175" s="218"/>
      <c r="J175" s="219">
        <f>ROUND(I175*H175,2)</f>
        <v>0</v>
      </c>
      <c r="K175" s="215" t="s">
        <v>19</v>
      </c>
      <c r="L175" s="45"/>
      <c r="M175" s="220" t="s">
        <v>19</v>
      </c>
      <c r="N175" s="221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319</v>
      </c>
      <c r="AT175" s="224" t="s">
        <v>142</v>
      </c>
      <c r="AU175" s="224" t="s">
        <v>82</v>
      </c>
      <c r="AY175" s="18" t="s">
        <v>139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80</v>
      </c>
      <c r="BK175" s="225">
        <f>ROUND(I175*H175,2)</f>
        <v>0</v>
      </c>
      <c r="BL175" s="18" t="s">
        <v>319</v>
      </c>
      <c r="BM175" s="224" t="s">
        <v>926</v>
      </c>
    </row>
    <row r="176" s="2" customFormat="1">
      <c r="A176" s="39"/>
      <c r="B176" s="40"/>
      <c r="C176" s="41"/>
      <c r="D176" s="226" t="s">
        <v>149</v>
      </c>
      <c r="E176" s="41"/>
      <c r="F176" s="227" t="s">
        <v>925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149</v>
      </c>
      <c r="AU176" s="18" t="s">
        <v>82</v>
      </c>
    </row>
    <row r="177" s="13" customFormat="1">
      <c r="A177" s="13"/>
      <c r="B177" s="233"/>
      <c r="C177" s="234"/>
      <c r="D177" s="226" t="s">
        <v>152</v>
      </c>
      <c r="E177" s="235" t="s">
        <v>19</v>
      </c>
      <c r="F177" s="236" t="s">
        <v>917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152</v>
      </c>
      <c r="AU177" s="242" t="s">
        <v>82</v>
      </c>
      <c r="AV177" s="13" t="s">
        <v>80</v>
      </c>
      <c r="AW177" s="13" t="s">
        <v>33</v>
      </c>
      <c r="AX177" s="13" t="s">
        <v>72</v>
      </c>
      <c r="AY177" s="242" t="s">
        <v>139</v>
      </c>
    </row>
    <row r="178" s="14" customFormat="1">
      <c r="A178" s="14"/>
      <c r="B178" s="243"/>
      <c r="C178" s="244"/>
      <c r="D178" s="226" t="s">
        <v>152</v>
      </c>
      <c r="E178" s="245" t="s">
        <v>19</v>
      </c>
      <c r="F178" s="246" t="s">
        <v>177</v>
      </c>
      <c r="G178" s="244"/>
      <c r="H178" s="247">
        <v>6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152</v>
      </c>
      <c r="AU178" s="253" t="s">
        <v>82</v>
      </c>
      <c r="AV178" s="14" t="s">
        <v>82</v>
      </c>
      <c r="AW178" s="14" t="s">
        <v>33</v>
      </c>
      <c r="AX178" s="14" t="s">
        <v>72</v>
      </c>
      <c r="AY178" s="253" t="s">
        <v>139</v>
      </c>
    </row>
    <row r="179" s="15" customFormat="1">
      <c r="A179" s="15"/>
      <c r="B179" s="254"/>
      <c r="C179" s="255"/>
      <c r="D179" s="226" t="s">
        <v>152</v>
      </c>
      <c r="E179" s="256" t="s">
        <v>19</v>
      </c>
      <c r="F179" s="257" t="s">
        <v>154</v>
      </c>
      <c r="G179" s="255"/>
      <c r="H179" s="258">
        <v>6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152</v>
      </c>
      <c r="AU179" s="264" t="s">
        <v>82</v>
      </c>
      <c r="AV179" s="15" t="s">
        <v>155</v>
      </c>
      <c r="AW179" s="15" t="s">
        <v>33</v>
      </c>
      <c r="AX179" s="15" t="s">
        <v>80</v>
      </c>
      <c r="AY179" s="264" t="s">
        <v>139</v>
      </c>
    </row>
    <row r="180" s="2" customFormat="1" ht="21.75" customHeight="1">
      <c r="A180" s="39"/>
      <c r="B180" s="40"/>
      <c r="C180" s="213" t="s">
        <v>334</v>
      </c>
      <c r="D180" s="213" t="s">
        <v>142</v>
      </c>
      <c r="E180" s="214" t="s">
        <v>927</v>
      </c>
      <c r="F180" s="215" t="s">
        <v>928</v>
      </c>
      <c r="G180" s="216" t="s">
        <v>317</v>
      </c>
      <c r="H180" s="217">
        <v>2</v>
      </c>
      <c r="I180" s="218"/>
      <c r="J180" s="219">
        <f>ROUND(I180*H180,2)</f>
        <v>0</v>
      </c>
      <c r="K180" s="215" t="s">
        <v>19</v>
      </c>
      <c r="L180" s="45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319</v>
      </c>
      <c r="AT180" s="224" t="s">
        <v>142</v>
      </c>
      <c r="AU180" s="224" t="s">
        <v>82</v>
      </c>
      <c r="AY180" s="18" t="s">
        <v>139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80</v>
      </c>
      <c r="BK180" s="225">
        <f>ROUND(I180*H180,2)</f>
        <v>0</v>
      </c>
      <c r="BL180" s="18" t="s">
        <v>319</v>
      </c>
      <c r="BM180" s="224" t="s">
        <v>929</v>
      </c>
    </row>
    <row r="181" s="2" customFormat="1">
      <c r="A181" s="39"/>
      <c r="B181" s="40"/>
      <c r="C181" s="41"/>
      <c r="D181" s="226" t="s">
        <v>149</v>
      </c>
      <c r="E181" s="41"/>
      <c r="F181" s="227" t="s">
        <v>928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149</v>
      </c>
      <c r="AU181" s="18" t="s">
        <v>82</v>
      </c>
    </row>
    <row r="182" s="13" customFormat="1">
      <c r="A182" s="13"/>
      <c r="B182" s="233"/>
      <c r="C182" s="234"/>
      <c r="D182" s="226" t="s">
        <v>152</v>
      </c>
      <c r="E182" s="235" t="s">
        <v>19</v>
      </c>
      <c r="F182" s="236" t="s">
        <v>917</v>
      </c>
      <c r="G182" s="234"/>
      <c r="H182" s="235" t="s">
        <v>19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152</v>
      </c>
      <c r="AU182" s="242" t="s">
        <v>82</v>
      </c>
      <c r="AV182" s="13" t="s">
        <v>80</v>
      </c>
      <c r="AW182" s="13" t="s">
        <v>33</v>
      </c>
      <c r="AX182" s="13" t="s">
        <v>72</v>
      </c>
      <c r="AY182" s="242" t="s">
        <v>139</v>
      </c>
    </row>
    <row r="183" s="14" customFormat="1">
      <c r="A183" s="14"/>
      <c r="B183" s="243"/>
      <c r="C183" s="244"/>
      <c r="D183" s="226" t="s">
        <v>152</v>
      </c>
      <c r="E183" s="245" t="s">
        <v>19</v>
      </c>
      <c r="F183" s="246" t="s">
        <v>82</v>
      </c>
      <c r="G183" s="244"/>
      <c r="H183" s="247">
        <v>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152</v>
      </c>
      <c r="AU183" s="253" t="s">
        <v>82</v>
      </c>
      <c r="AV183" s="14" t="s">
        <v>82</v>
      </c>
      <c r="AW183" s="14" t="s">
        <v>33</v>
      </c>
      <c r="AX183" s="14" t="s">
        <v>72</v>
      </c>
      <c r="AY183" s="253" t="s">
        <v>139</v>
      </c>
    </row>
    <row r="184" s="15" customFormat="1">
      <c r="A184" s="15"/>
      <c r="B184" s="254"/>
      <c r="C184" s="255"/>
      <c r="D184" s="226" t="s">
        <v>152</v>
      </c>
      <c r="E184" s="256" t="s">
        <v>19</v>
      </c>
      <c r="F184" s="257" t="s">
        <v>154</v>
      </c>
      <c r="G184" s="255"/>
      <c r="H184" s="258">
        <v>2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152</v>
      </c>
      <c r="AU184" s="264" t="s">
        <v>82</v>
      </c>
      <c r="AV184" s="15" t="s">
        <v>155</v>
      </c>
      <c r="AW184" s="15" t="s">
        <v>33</v>
      </c>
      <c r="AX184" s="15" t="s">
        <v>80</v>
      </c>
      <c r="AY184" s="264" t="s">
        <v>139</v>
      </c>
    </row>
    <row r="185" s="2" customFormat="1" ht="16.5" customHeight="1">
      <c r="A185" s="39"/>
      <c r="B185" s="40"/>
      <c r="C185" s="213" t="s">
        <v>340</v>
      </c>
      <c r="D185" s="213" t="s">
        <v>142</v>
      </c>
      <c r="E185" s="214" t="s">
        <v>930</v>
      </c>
      <c r="F185" s="215" t="s">
        <v>931</v>
      </c>
      <c r="G185" s="216" t="s">
        <v>317</v>
      </c>
      <c r="H185" s="217">
        <v>1</v>
      </c>
      <c r="I185" s="218"/>
      <c r="J185" s="219">
        <f>ROUND(I185*H185,2)</f>
        <v>0</v>
      </c>
      <c r="K185" s="215" t="s">
        <v>19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319</v>
      </c>
      <c r="AT185" s="224" t="s">
        <v>142</v>
      </c>
      <c r="AU185" s="224" t="s">
        <v>82</v>
      </c>
      <c r="AY185" s="18" t="s">
        <v>139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319</v>
      </c>
      <c r="BM185" s="224" t="s">
        <v>932</v>
      </c>
    </row>
    <row r="186" s="2" customFormat="1">
      <c r="A186" s="39"/>
      <c r="B186" s="40"/>
      <c r="C186" s="41"/>
      <c r="D186" s="226" t="s">
        <v>149</v>
      </c>
      <c r="E186" s="41"/>
      <c r="F186" s="227" t="s">
        <v>931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149</v>
      </c>
      <c r="AU186" s="18" t="s">
        <v>82</v>
      </c>
    </row>
    <row r="187" s="13" customFormat="1">
      <c r="A187" s="13"/>
      <c r="B187" s="233"/>
      <c r="C187" s="234"/>
      <c r="D187" s="226" t="s">
        <v>152</v>
      </c>
      <c r="E187" s="235" t="s">
        <v>19</v>
      </c>
      <c r="F187" s="236" t="s">
        <v>917</v>
      </c>
      <c r="G187" s="234"/>
      <c r="H187" s="235" t="s">
        <v>19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152</v>
      </c>
      <c r="AU187" s="242" t="s">
        <v>82</v>
      </c>
      <c r="AV187" s="13" t="s">
        <v>80</v>
      </c>
      <c r="AW187" s="13" t="s">
        <v>33</v>
      </c>
      <c r="AX187" s="13" t="s">
        <v>72</v>
      </c>
      <c r="AY187" s="242" t="s">
        <v>139</v>
      </c>
    </row>
    <row r="188" s="14" customFormat="1">
      <c r="A188" s="14"/>
      <c r="B188" s="243"/>
      <c r="C188" s="244"/>
      <c r="D188" s="226" t="s">
        <v>152</v>
      </c>
      <c r="E188" s="245" t="s">
        <v>19</v>
      </c>
      <c r="F188" s="246" t="s">
        <v>80</v>
      </c>
      <c r="G188" s="244"/>
      <c r="H188" s="247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152</v>
      </c>
      <c r="AU188" s="253" t="s">
        <v>82</v>
      </c>
      <c r="AV188" s="14" t="s">
        <v>82</v>
      </c>
      <c r="AW188" s="14" t="s">
        <v>33</v>
      </c>
      <c r="AX188" s="14" t="s">
        <v>72</v>
      </c>
      <c r="AY188" s="253" t="s">
        <v>139</v>
      </c>
    </row>
    <row r="189" s="15" customFormat="1">
      <c r="A189" s="15"/>
      <c r="B189" s="254"/>
      <c r="C189" s="255"/>
      <c r="D189" s="226" t="s">
        <v>152</v>
      </c>
      <c r="E189" s="256" t="s">
        <v>19</v>
      </c>
      <c r="F189" s="257" t="s">
        <v>154</v>
      </c>
      <c r="G189" s="255"/>
      <c r="H189" s="258">
        <v>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152</v>
      </c>
      <c r="AU189" s="264" t="s">
        <v>82</v>
      </c>
      <c r="AV189" s="15" t="s">
        <v>155</v>
      </c>
      <c r="AW189" s="15" t="s">
        <v>33</v>
      </c>
      <c r="AX189" s="15" t="s">
        <v>80</v>
      </c>
      <c r="AY189" s="264" t="s">
        <v>139</v>
      </c>
    </row>
    <row r="190" s="2" customFormat="1" ht="16.5" customHeight="1">
      <c r="A190" s="39"/>
      <c r="B190" s="40"/>
      <c r="C190" s="213" t="s">
        <v>293</v>
      </c>
      <c r="D190" s="213" t="s">
        <v>142</v>
      </c>
      <c r="E190" s="214" t="s">
        <v>933</v>
      </c>
      <c r="F190" s="215" t="s">
        <v>934</v>
      </c>
      <c r="G190" s="216" t="s">
        <v>317</v>
      </c>
      <c r="H190" s="217">
        <v>2</v>
      </c>
      <c r="I190" s="218"/>
      <c r="J190" s="219">
        <f>ROUND(I190*H190,2)</f>
        <v>0</v>
      </c>
      <c r="K190" s="215" t="s">
        <v>19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319</v>
      </c>
      <c r="AT190" s="224" t="s">
        <v>142</v>
      </c>
      <c r="AU190" s="224" t="s">
        <v>82</v>
      </c>
      <c r="AY190" s="18" t="s">
        <v>139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80</v>
      </c>
      <c r="BK190" s="225">
        <f>ROUND(I190*H190,2)</f>
        <v>0</v>
      </c>
      <c r="BL190" s="18" t="s">
        <v>319</v>
      </c>
      <c r="BM190" s="224" t="s">
        <v>935</v>
      </c>
    </row>
    <row r="191" s="2" customFormat="1">
      <c r="A191" s="39"/>
      <c r="B191" s="40"/>
      <c r="C191" s="41"/>
      <c r="D191" s="226" t="s">
        <v>149</v>
      </c>
      <c r="E191" s="41"/>
      <c r="F191" s="227" t="s">
        <v>934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82</v>
      </c>
    </row>
    <row r="192" s="13" customFormat="1">
      <c r="A192" s="13"/>
      <c r="B192" s="233"/>
      <c r="C192" s="234"/>
      <c r="D192" s="226" t="s">
        <v>152</v>
      </c>
      <c r="E192" s="235" t="s">
        <v>19</v>
      </c>
      <c r="F192" s="236" t="s">
        <v>917</v>
      </c>
      <c r="G192" s="234"/>
      <c r="H192" s="235" t="s">
        <v>19</v>
      </c>
      <c r="I192" s="237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152</v>
      </c>
      <c r="AU192" s="242" t="s">
        <v>82</v>
      </c>
      <c r="AV192" s="13" t="s">
        <v>80</v>
      </c>
      <c r="AW192" s="13" t="s">
        <v>33</v>
      </c>
      <c r="AX192" s="13" t="s">
        <v>72</v>
      </c>
      <c r="AY192" s="242" t="s">
        <v>139</v>
      </c>
    </row>
    <row r="193" s="14" customFormat="1">
      <c r="A193" s="14"/>
      <c r="B193" s="243"/>
      <c r="C193" s="244"/>
      <c r="D193" s="226" t="s">
        <v>152</v>
      </c>
      <c r="E193" s="245" t="s">
        <v>19</v>
      </c>
      <c r="F193" s="246" t="s">
        <v>82</v>
      </c>
      <c r="G193" s="244"/>
      <c r="H193" s="247">
        <v>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152</v>
      </c>
      <c r="AU193" s="253" t="s">
        <v>82</v>
      </c>
      <c r="AV193" s="14" t="s">
        <v>82</v>
      </c>
      <c r="AW193" s="14" t="s">
        <v>33</v>
      </c>
      <c r="AX193" s="14" t="s">
        <v>72</v>
      </c>
      <c r="AY193" s="253" t="s">
        <v>139</v>
      </c>
    </row>
    <row r="194" s="15" customFormat="1">
      <c r="A194" s="15"/>
      <c r="B194" s="254"/>
      <c r="C194" s="255"/>
      <c r="D194" s="226" t="s">
        <v>152</v>
      </c>
      <c r="E194" s="256" t="s">
        <v>19</v>
      </c>
      <c r="F194" s="257" t="s">
        <v>154</v>
      </c>
      <c r="G194" s="255"/>
      <c r="H194" s="258">
        <v>2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152</v>
      </c>
      <c r="AU194" s="264" t="s">
        <v>82</v>
      </c>
      <c r="AV194" s="15" t="s">
        <v>155</v>
      </c>
      <c r="AW194" s="15" t="s">
        <v>33</v>
      </c>
      <c r="AX194" s="15" t="s">
        <v>80</v>
      </c>
      <c r="AY194" s="264" t="s">
        <v>139</v>
      </c>
    </row>
    <row r="195" s="2" customFormat="1" ht="16.5" customHeight="1">
      <c r="A195" s="39"/>
      <c r="B195" s="40"/>
      <c r="C195" s="213" t="s">
        <v>7</v>
      </c>
      <c r="D195" s="213" t="s">
        <v>142</v>
      </c>
      <c r="E195" s="214" t="s">
        <v>936</v>
      </c>
      <c r="F195" s="215" t="s">
        <v>937</v>
      </c>
      <c r="G195" s="216" t="s">
        <v>317</v>
      </c>
      <c r="H195" s="217">
        <v>1</v>
      </c>
      <c r="I195" s="218"/>
      <c r="J195" s="219">
        <f>ROUND(I195*H195,2)</f>
        <v>0</v>
      </c>
      <c r="K195" s="215" t="s">
        <v>19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319</v>
      </c>
      <c r="AT195" s="224" t="s">
        <v>142</v>
      </c>
      <c r="AU195" s="224" t="s">
        <v>82</v>
      </c>
      <c r="AY195" s="18" t="s">
        <v>139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319</v>
      </c>
      <c r="BM195" s="224" t="s">
        <v>938</v>
      </c>
    </row>
    <row r="196" s="2" customFormat="1">
      <c r="A196" s="39"/>
      <c r="B196" s="40"/>
      <c r="C196" s="41"/>
      <c r="D196" s="226" t="s">
        <v>149</v>
      </c>
      <c r="E196" s="41"/>
      <c r="F196" s="227" t="s">
        <v>937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82</v>
      </c>
    </row>
    <row r="197" s="2" customFormat="1" ht="16.5" customHeight="1">
      <c r="A197" s="39"/>
      <c r="B197" s="40"/>
      <c r="C197" s="213" t="s">
        <v>357</v>
      </c>
      <c r="D197" s="213" t="s">
        <v>142</v>
      </c>
      <c r="E197" s="214" t="s">
        <v>939</v>
      </c>
      <c r="F197" s="215" t="s">
        <v>940</v>
      </c>
      <c r="G197" s="216" t="s">
        <v>322</v>
      </c>
      <c r="H197" s="217">
        <v>30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319</v>
      </c>
      <c r="AT197" s="224" t="s">
        <v>142</v>
      </c>
      <c r="AU197" s="224" t="s">
        <v>82</v>
      </c>
      <c r="AY197" s="18" t="s">
        <v>139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80</v>
      </c>
      <c r="BK197" s="225">
        <f>ROUND(I197*H197,2)</f>
        <v>0</v>
      </c>
      <c r="BL197" s="18" t="s">
        <v>319</v>
      </c>
      <c r="BM197" s="224" t="s">
        <v>941</v>
      </c>
    </row>
    <row r="198" s="2" customFormat="1">
      <c r="A198" s="39"/>
      <c r="B198" s="40"/>
      <c r="C198" s="41"/>
      <c r="D198" s="226" t="s">
        <v>149</v>
      </c>
      <c r="E198" s="41"/>
      <c r="F198" s="227" t="s">
        <v>940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149</v>
      </c>
      <c r="AU198" s="18" t="s">
        <v>82</v>
      </c>
    </row>
    <row r="199" s="2" customFormat="1" ht="16.5" customHeight="1">
      <c r="A199" s="39"/>
      <c r="B199" s="40"/>
      <c r="C199" s="213" t="s">
        <v>364</v>
      </c>
      <c r="D199" s="213" t="s">
        <v>142</v>
      </c>
      <c r="E199" s="214" t="s">
        <v>942</v>
      </c>
      <c r="F199" s="215" t="s">
        <v>943</v>
      </c>
      <c r="G199" s="216" t="s">
        <v>394</v>
      </c>
      <c r="H199" s="269"/>
      <c r="I199" s="218"/>
      <c r="J199" s="219">
        <f>ROUND(I199*H199,2)</f>
        <v>0</v>
      </c>
      <c r="K199" s="215" t="s">
        <v>146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319</v>
      </c>
      <c r="AT199" s="224" t="s">
        <v>142</v>
      </c>
      <c r="AU199" s="224" t="s">
        <v>82</v>
      </c>
      <c r="AY199" s="18" t="s">
        <v>139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80</v>
      </c>
      <c r="BK199" s="225">
        <f>ROUND(I199*H199,2)</f>
        <v>0</v>
      </c>
      <c r="BL199" s="18" t="s">
        <v>319</v>
      </c>
      <c r="BM199" s="224" t="s">
        <v>944</v>
      </c>
    </row>
    <row r="200" s="2" customFormat="1">
      <c r="A200" s="39"/>
      <c r="B200" s="40"/>
      <c r="C200" s="41"/>
      <c r="D200" s="226" t="s">
        <v>149</v>
      </c>
      <c r="E200" s="41"/>
      <c r="F200" s="227" t="s">
        <v>945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82</v>
      </c>
    </row>
    <row r="201" s="2" customFormat="1">
      <c r="A201" s="39"/>
      <c r="B201" s="40"/>
      <c r="C201" s="41"/>
      <c r="D201" s="231" t="s">
        <v>150</v>
      </c>
      <c r="E201" s="41"/>
      <c r="F201" s="232" t="s">
        <v>946</v>
      </c>
      <c r="G201" s="41"/>
      <c r="H201" s="41"/>
      <c r="I201" s="228"/>
      <c r="J201" s="41"/>
      <c r="K201" s="41"/>
      <c r="L201" s="45"/>
      <c r="M201" s="265"/>
      <c r="N201" s="266"/>
      <c r="O201" s="267"/>
      <c r="P201" s="267"/>
      <c r="Q201" s="267"/>
      <c r="R201" s="267"/>
      <c r="S201" s="267"/>
      <c r="T201" s="268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150</v>
      </c>
      <c r="AU201" s="18" t="s">
        <v>82</v>
      </c>
    </row>
    <row r="202" s="2" customFormat="1" ht="6.96" customHeight="1">
      <c r="A202" s="39"/>
      <c r="B202" s="60"/>
      <c r="C202" s="61"/>
      <c r="D202" s="61"/>
      <c r="E202" s="61"/>
      <c r="F202" s="61"/>
      <c r="G202" s="61"/>
      <c r="H202" s="61"/>
      <c r="I202" s="61"/>
      <c r="J202" s="61"/>
      <c r="K202" s="61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eNi7eCAKd2K/hIC1PnRH8Mjx+XrYIwhf8U7coD8/h66CEBS9EMypWas19SaSyql2FNIc6yrneA7jYqQE0AztCA==" hashValue="YvUzH5LSBkxt7918dcmTSESywBlklgIW7qxOcIe7JfRGPySzXc38RKSQfacyDbK8ULyBhrCxmKgnGCK9H4qXzQ==" algorithmName="SHA-512" password="CC35"/>
  <autoFilter ref="C85:K20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612135101"/>
    <hyperlink ref="F98" r:id="rId2" display="https://podminky.urs.cz/item/CS_URS_2023_01/612325111"/>
    <hyperlink ref="F106" r:id="rId3" display="https://podminky.urs.cz/item/CS_URS_2023_01/974031132"/>
    <hyperlink ref="F114" r:id="rId4" display="https://podminky.urs.cz/item/CS_URS_2023_01/997013214"/>
    <hyperlink ref="F117" r:id="rId5" display="https://podminky.urs.cz/item/CS_URS_2023_01/997013501"/>
    <hyperlink ref="F120" r:id="rId6" display="https://podminky.urs.cz/item/CS_URS_2023_01/997013509"/>
    <hyperlink ref="F124" r:id="rId7" display="https://podminky.urs.cz/item/CS_URS_2023_01/997013603"/>
    <hyperlink ref="F128" r:id="rId8" display="https://podminky.urs.cz/item/CS_URS_2023_01/998018003"/>
    <hyperlink ref="F133" r:id="rId9" display="https://podminky.urs.cz/item/CS_URS_2023_01/741122211"/>
    <hyperlink ref="F201" r:id="rId10" display="https://podminky.urs.cz/item/CS_URS_2023_01/9987412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1" customFormat="1" ht="12" customHeight="1">
      <c r="B8" s="21"/>
      <c r="D8" s="143" t="s">
        <v>112</v>
      </c>
      <c r="L8" s="21"/>
    </row>
    <row r="9" s="2" customFormat="1" ht="16.5" customHeight="1">
      <c r="A9" s="39"/>
      <c r="B9" s="45"/>
      <c r="C9" s="39"/>
      <c r="D9" s="39"/>
      <c r="E9" s="144" t="s">
        <v>947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949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950</v>
      </c>
      <c r="G14" s="39"/>
      <c r="H14" s="39"/>
      <c r="I14" s="143" t="s">
        <v>23</v>
      </c>
      <c r="J14" s="147" t="str">
        <f>'Rekapitulace stavby'!AN8</f>
        <v>12. 1. 2023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Nemosnice ve Frýdku-Místku,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ROUND((SUM(BE93:BE135)),  2)</f>
        <v>0</v>
      </c>
      <c r="G35" s="39"/>
      <c r="H35" s="39"/>
      <c r="I35" s="158">
        <v>0.20999999999999999</v>
      </c>
      <c r="J35" s="157">
        <f>ROUND(((SUM(BE93:BE135))*I35),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ROUND((SUM(BF93:BF135)),  2)</f>
        <v>0</v>
      </c>
      <c r="G36" s="39"/>
      <c r="H36" s="39"/>
      <c r="I36" s="158">
        <v>0.14999999999999999</v>
      </c>
      <c r="J36" s="157">
        <f>ROUND(((SUM(BF93:BF135))*I36),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ROUND((SUM(BG93:BG135)),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ROUND((SUM(BH93:BH135)),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ROUND((SUM(BI93:BI135)),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C ve 4.n.p. pro zřízení sesterny oddělení interna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947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004-01 - Strukturovaná kabeláž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12. 1. 2023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Nemosnice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951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952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952</v>
      </c>
      <c r="E66" s="183"/>
      <c r="F66" s="183"/>
      <c r="G66" s="183"/>
      <c r="H66" s="183"/>
      <c r="I66" s="183"/>
      <c r="J66" s="184">
        <f>J98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952</v>
      </c>
      <c r="E67" s="183"/>
      <c r="F67" s="183"/>
      <c r="G67" s="183"/>
      <c r="H67" s="183"/>
      <c r="I67" s="183"/>
      <c r="J67" s="184">
        <f>J105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952</v>
      </c>
      <c r="E68" s="183"/>
      <c r="F68" s="183"/>
      <c r="G68" s="183"/>
      <c r="H68" s="183"/>
      <c r="I68" s="183"/>
      <c r="J68" s="184">
        <f>J114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952</v>
      </c>
      <c r="E69" s="183"/>
      <c r="F69" s="183"/>
      <c r="G69" s="183"/>
      <c r="H69" s="183"/>
      <c r="I69" s="183"/>
      <c r="J69" s="184">
        <f>J117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953</v>
      </c>
      <c r="E70" s="183"/>
      <c r="F70" s="183"/>
      <c r="G70" s="183"/>
      <c r="H70" s="183"/>
      <c r="I70" s="183"/>
      <c r="J70" s="184">
        <f>J122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954</v>
      </c>
      <c r="E71" s="183"/>
      <c r="F71" s="183"/>
      <c r="G71" s="183"/>
      <c r="H71" s="183"/>
      <c r="I71" s="183"/>
      <c r="J71" s="184">
        <f>J131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123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Stavební úpravy budovy C ve 4.n.p. pro zřízení sesterny oddělení interna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112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947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948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004-01 - Strukturovaná kabeláž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12. 1. 2023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>Nemosnice ve Frýdku-Místku, p.o.</v>
      </c>
      <c r="G89" s="41"/>
      <c r="H89" s="41"/>
      <c r="I89" s="33" t="s">
        <v>31</v>
      </c>
      <c r="J89" s="37" t="str">
        <f>E23</f>
        <v>Forsing projekt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>Jindřich Jansa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124</v>
      </c>
      <c r="D92" s="189" t="s">
        <v>57</v>
      </c>
      <c r="E92" s="189" t="s">
        <v>53</v>
      </c>
      <c r="F92" s="189" t="s">
        <v>54</v>
      </c>
      <c r="G92" s="189" t="s">
        <v>125</v>
      </c>
      <c r="H92" s="189" t="s">
        <v>126</v>
      </c>
      <c r="I92" s="189" t="s">
        <v>127</v>
      </c>
      <c r="J92" s="189" t="s">
        <v>116</v>
      </c>
      <c r="K92" s="190" t="s">
        <v>128</v>
      </c>
      <c r="L92" s="191"/>
      <c r="M92" s="93" t="s">
        <v>19</v>
      </c>
      <c r="N92" s="94" t="s">
        <v>42</v>
      </c>
      <c r="O92" s="94" t="s">
        <v>129</v>
      </c>
      <c r="P92" s="94" t="s">
        <v>130</v>
      </c>
      <c r="Q92" s="94" t="s">
        <v>131</v>
      </c>
      <c r="R92" s="94" t="s">
        <v>132</v>
      </c>
      <c r="S92" s="94" t="s">
        <v>133</v>
      </c>
      <c r="T92" s="95" t="s">
        <v>134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135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</f>
        <v>0</v>
      </c>
      <c r="Q93" s="97"/>
      <c r="R93" s="194">
        <f>R94</f>
        <v>0</v>
      </c>
      <c r="S93" s="97"/>
      <c r="T93" s="195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117</v>
      </c>
      <c r="BK93" s="196">
        <f>BK94</f>
        <v>0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955</v>
      </c>
      <c r="F94" s="200" t="s">
        <v>96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P95+P98+P105+P114+P117+P122+P131</f>
        <v>0</v>
      </c>
      <c r="Q94" s="205"/>
      <c r="R94" s="206">
        <f>R95+R98+R105+R114+R117+R122+R131</f>
        <v>0</v>
      </c>
      <c r="S94" s="205"/>
      <c r="T94" s="207">
        <f>T95+T98+T105+T114+T117+T122+T131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71</v>
      </c>
      <c r="AU94" s="209" t="s">
        <v>72</v>
      </c>
      <c r="AY94" s="208" t="s">
        <v>139</v>
      </c>
      <c r="BK94" s="210">
        <f>BK95+BK98+BK105+BK114+BK117+BK122+BK131</f>
        <v>0</v>
      </c>
    </row>
    <row r="95" s="12" customFormat="1" ht="22.8" customHeight="1">
      <c r="A95" s="12"/>
      <c r="B95" s="197"/>
      <c r="C95" s="198"/>
      <c r="D95" s="199" t="s">
        <v>71</v>
      </c>
      <c r="E95" s="211" t="s">
        <v>956</v>
      </c>
      <c r="F95" s="211" t="s">
        <v>957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SUM(P96:P97)</f>
        <v>0</v>
      </c>
      <c r="Q95" s="205"/>
      <c r="R95" s="206">
        <f>SUM(R96:R97)</f>
        <v>0</v>
      </c>
      <c r="S95" s="205"/>
      <c r="T95" s="207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80</v>
      </c>
      <c r="AT95" s="209" t="s">
        <v>71</v>
      </c>
      <c r="AU95" s="209" t="s">
        <v>80</v>
      </c>
      <c r="AY95" s="208" t="s">
        <v>139</v>
      </c>
      <c r="BK95" s="210">
        <f>SUM(BK96:BK97)</f>
        <v>0</v>
      </c>
    </row>
    <row r="96" s="2" customFormat="1" ht="16.5" customHeight="1">
      <c r="A96" s="39"/>
      <c r="B96" s="40"/>
      <c r="C96" s="213" t="s">
        <v>80</v>
      </c>
      <c r="D96" s="213" t="s">
        <v>142</v>
      </c>
      <c r="E96" s="214" t="s">
        <v>958</v>
      </c>
      <c r="F96" s="215" t="s">
        <v>959</v>
      </c>
      <c r="G96" s="216" t="s">
        <v>272</v>
      </c>
      <c r="H96" s="217">
        <v>810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155</v>
      </c>
      <c r="AT96" s="224" t="s">
        <v>142</v>
      </c>
      <c r="AU96" s="224" t="s">
        <v>82</v>
      </c>
      <c r="AY96" s="18" t="s">
        <v>139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155</v>
      </c>
      <c r="BM96" s="224" t="s">
        <v>82</v>
      </c>
    </row>
    <row r="97" s="2" customFormat="1">
      <c r="A97" s="39"/>
      <c r="B97" s="40"/>
      <c r="C97" s="41"/>
      <c r="D97" s="226" t="s">
        <v>149</v>
      </c>
      <c r="E97" s="41"/>
      <c r="F97" s="227" t="s">
        <v>959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82</v>
      </c>
    </row>
    <row r="98" s="12" customFormat="1" ht="22.8" customHeight="1">
      <c r="A98" s="12"/>
      <c r="B98" s="197"/>
      <c r="C98" s="198"/>
      <c r="D98" s="199" t="s">
        <v>71</v>
      </c>
      <c r="E98" s="211" t="s">
        <v>956</v>
      </c>
      <c r="F98" s="211" t="s">
        <v>957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SUM(P99:P104)</f>
        <v>0</v>
      </c>
      <c r="Q98" s="205"/>
      <c r="R98" s="206">
        <f>SUM(R99:R104)</f>
        <v>0</v>
      </c>
      <c r="S98" s="205"/>
      <c r="T98" s="207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80</v>
      </c>
      <c r="AT98" s="209" t="s">
        <v>71</v>
      </c>
      <c r="AU98" s="209" t="s">
        <v>80</v>
      </c>
      <c r="AY98" s="208" t="s">
        <v>139</v>
      </c>
      <c r="BK98" s="210">
        <f>SUM(BK99:BK104)</f>
        <v>0</v>
      </c>
    </row>
    <row r="99" s="2" customFormat="1" ht="16.5" customHeight="1">
      <c r="A99" s="39"/>
      <c r="B99" s="40"/>
      <c r="C99" s="213" t="s">
        <v>82</v>
      </c>
      <c r="D99" s="213" t="s">
        <v>142</v>
      </c>
      <c r="E99" s="214" t="s">
        <v>960</v>
      </c>
      <c r="F99" s="215" t="s">
        <v>961</v>
      </c>
      <c r="G99" s="216" t="s">
        <v>962</v>
      </c>
      <c r="H99" s="217">
        <v>9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155</v>
      </c>
      <c r="AT99" s="224" t="s">
        <v>142</v>
      </c>
      <c r="AU99" s="224" t="s">
        <v>82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155</v>
      </c>
      <c r="BM99" s="224" t="s">
        <v>155</v>
      </c>
    </row>
    <row r="100" s="2" customFormat="1">
      <c r="A100" s="39"/>
      <c r="B100" s="40"/>
      <c r="C100" s="41"/>
      <c r="D100" s="226" t="s">
        <v>149</v>
      </c>
      <c r="E100" s="41"/>
      <c r="F100" s="227" t="s">
        <v>961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82</v>
      </c>
    </row>
    <row r="101" s="2" customFormat="1" ht="16.5" customHeight="1">
      <c r="A101" s="39"/>
      <c r="B101" s="40"/>
      <c r="C101" s="213" t="s">
        <v>161</v>
      </c>
      <c r="D101" s="213" t="s">
        <v>142</v>
      </c>
      <c r="E101" s="214" t="s">
        <v>963</v>
      </c>
      <c r="F101" s="215" t="s">
        <v>964</v>
      </c>
      <c r="G101" s="216" t="s">
        <v>962</v>
      </c>
      <c r="H101" s="217">
        <v>5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155</v>
      </c>
      <c r="AT101" s="224" t="s">
        <v>142</v>
      </c>
      <c r="AU101" s="224" t="s">
        <v>82</v>
      </c>
      <c r="AY101" s="18" t="s">
        <v>139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155</v>
      </c>
      <c r="BM101" s="224" t="s">
        <v>177</v>
      </c>
    </row>
    <row r="102" s="2" customFormat="1">
      <c r="A102" s="39"/>
      <c r="B102" s="40"/>
      <c r="C102" s="41"/>
      <c r="D102" s="226" t="s">
        <v>149</v>
      </c>
      <c r="E102" s="41"/>
      <c r="F102" s="227" t="s">
        <v>964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149</v>
      </c>
      <c r="AU102" s="18" t="s">
        <v>82</v>
      </c>
    </row>
    <row r="103" s="2" customFormat="1" ht="16.5" customHeight="1">
      <c r="A103" s="39"/>
      <c r="B103" s="40"/>
      <c r="C103" s="213" t="s">
        <v>155</v>
      </c>
      <c r="D103" s="213" t="s">
        <v>142</v>
      </c>
      <c r="E103" s="214" t="s">
        <v>965</v>
      </c>
      <c r="F103" s="215" t="s">
        <v>966</v>
      </c>
      <c r="G103" s="216" t="s">
        <v>962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155</v>
      </c>
      <c r="AT103" s="224" t="s">
        <v>142</v>
      </c>
      <c r="AU103" s="224" t="s">
        <v>82</v>
      </c>
      <c r="AY103" s="18" t="s">
        <v>139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155</v>
      </c>
      <c r="BM103" s="224" t="s">
        <v>192</v>
      </c>
    </row>
    <row r="104" s="2" customFormat="1">
      <c r="A104" s="39"/>
      <c r="B104" s="40"/>
      <c r="C104" s="41"/>
      <c r="D104" s="226" t="s">
        <v>149</v>
      </c>
      <c r="E104" s="41"/>
      <c r="F104" s="227" t="s">
        <v>966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82</v>
      </c>
    </row>
    <row r="105" s="12" customFormat="1" ht="22.8" customHeight="1">
      <c r="A105" s="12"/>
      <c r="B105" s="197"/>
      <c r="C105" s="198"/>
      <c r="D105" s="199" t="s">
        <v>71</v>
      </c>
      <c r="E105" s="211" t="s">
        <v>956</v>
      </c>
      <c r="F105" s="211" t="s">
        <v>957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SUM(P106:P113)</f>
        <v>0</v>
      </c>
      <c r="Q105" s="205"/>
      <c r="R105" s="206">
        <f>SUM(R106:R113)</f>
        <v>0</v>
      </c>
      <c r="S105" s="205"/>
      <c r="T105" s="207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80</v>
      </c>
      <c r="AT105" s="209" t="s">
        <v>71</v>
      </c>
      <c r="AU105" s="209" t="s">
        <v>80</v>
      </c>
      <c r="AY105" s="208" t="s">
        <v>139</v>
      </c>
      <c r="BK105" s="210">
        <f>SUM(BK106:BK113)</f>
        <v>0</v>
      </c>
    </row>
    <row r="106" s="2" customFormat="1" ht="16.5" customHeight="1">
      <c r="A106" s="39"/>
      <c r="B106" s="40"/>
      <c r="C106" s="213" t="s">
        <v>138</v>
      </c>
      <c r="D106" s="213" t="s">
        <v>142</v>
      </c>
      <c r="E106" s="214" t="s">
        <v>967</v>
      </c>
      <c r="F106" s="215" t="s">
        <v>968</v>
      </c>
      <c r="G106" s="216" t="s">
        <v>962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155</v>
      </c>
      <c r="AT106" s="224" t="s">
        <v>142</v>
      </c>
      <c r="AU106" s="224" t="s">
        <v>82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155</v>
      </c>
      <c r="BM106" s="224" t="s">
        <v>204</v>
      </c>
    </row>
    <row r="107" s="2" customFormat="1">
      <c r="A107" s="39"/>
      <c r="B107" s="40"/>
      <c r="C107" s="41"/>
      <c r="D107" s="226" t="s">
        <v>149</v>
      </c>
      <c r="E107" s="41"/>
      <c r="F107" s="227" t="s">
        <v>968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82</v>
      </c>
    </row>
    <row r="108" s="2" customFormat="1" ht="16.5" customHeight="1">
      <c r="A108" s="39"/>
      <c r="B108" s="40"/>
      <c r="C108" s="213" t="s">
        <v>177</v>
      </c>
      <c r="D108" s="213" t="s">
        <v>142</v>
      </c>
      <c r="E108" s="214" t="s">
        <v>969</v>
      </c>
      <c r="F108" s="215" t="s">
        <v>970</v>
      </c>
      <c r="G108" s="216" t="s">
        <v>962</v>
      </c>
      <c r="H108" s="217">
        <v>9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155</v>
      </c>
      <c r="AT108" s="224" t="s">
        <v>142</v>
      </c>
      <c r="AU108" s="224" t="s">
        <v>82</v>
      </c>
      <c r="AY108" s="18" t="s">
        <v>139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155</v>
      </c>
      <c r="BM108" s="224" t="s">
        <v>294</v>
      </c>
    </row>
    <row r="109" s="2" customFormat="1">
      <c r="A109" s="39"/>
      <c r="B109" s="40"/>
      <c r="C109" s="41"/>
      <c r="D109" s="226" t="s">
        <v>149</v>
      </c>
      <c r="E109" s="41"/>
      <c r="F109" s="227" t="s">
        <v>970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82</v>
      </c>
    </row>
    <row r="110" s="2" customFormat="1" ht="16.5" customHeight="1">
      <c r="A110" s="39"/>
      <c r="B110" s="40"/>
      <c r="C110" s="213" t="s">
        <v>185</v>
      </c>
      <c r="D110" s="213" t="s">
        <v>142</v>
      </c>
      <c r="E110" s="214" t="s">
        <v>971</v>
      </c>
      <c r="F110" s="215" t="s">
        <v>972</v>
      </c>
      <c r="G110" s="216" t="s">
        <v>962</v>
      </c>
      <c r="H110" s="217">
        <v>10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155</v>
      </c>
      <c r="AT110" s="224" t="s">
        <v>142</v>
      </c>
      <c r="AU110" s="224" t="s">
        <v>82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155</v>
      </c>
      <c r="BM110" s="224" t="s">
        <v>308</v>
      </c>
    </row>
    <row r="111" s="2" customFormat="1">
      <c r="A111" s="39"/>
      <c r="B111" s="40"/>
      <c r="C111" s="41"/>
      <c r="D111" s="226" t="s">
        <v>149</v>
      </c>
      <c r="E111" s="41"/>
      <c r="F111" s="227" t="s">
        <v>973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82</v>
      </c>
    </row>
    <row r="112" s="2" customFormat="1" ht="16.5" customHeight="1">
      <c r="A112" s="39"/>
      <c r="B112" s="40"/>
      <c r="C112" s="213" t="s">
        <v>192</v>
      </c>
      <c r="D112" s="213" t="s">
        <v>142</v>
      </c>
      <c r="E112" s="214" t="s">
        <v>974</v>
      </c>
      <c r="F112" s="215" t="s">
        <v>975</v>
      </c>
      <c r="G112" s="216" t="s">
        <v>962</v>
      </c>
      <c r="H112" s="217">
        <v>10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155</v>
      </c>
      <c r="AT112" s="224" t="s">
        <v>142</v>
      </c>
      <c r="AU112" s="224" t="s">
        <v>82</v>
      </c>
      <c r="AY112" s="18" t="s">
        <v>139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155</v>
      </c>
      <c r="BM112" s="224" t="s">
        <v>319</v>
      </c>
    </row>
    <row r="113" s="2" customFormat="1">
      <c r="A113" s="39"/>
      <c r="B113" s="40"/>
      <c r="C113" s="41"/>
      <c r="D113" s="226" t="s">
        <v>149</v>
      </c>
      <c r="E113" s="41"/>
      <c r="F113" s="227" t="s">
        <v>976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82</v>
      </c>
    </row>
    <row r="114" s="12" customFormat="1" ht="22.8" customHeight="1">
      <c r="A114" s="12"/>
      <c r="B114" s="197"/>
      <c r="C114" s="198"/>
      <c r="D114" s="199" t="s">
        <v>71</v>
      </c>
      <c r="E114" s="211" t="s">
        <v>956</v>
      </c>
      <c r="F114" s="211" t="s">
        <v>957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SUM(P115:P116)</f>
        <v>0</v>
      </c>
      <c r="Q114" s="205"/>
      <c r="R114" s="206">
        <f>SUM(R115:R116)</f>
        <v>0</v>
      </c>
      <c r="S114" s="205"/>
      <c r="T114" s="207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80</v>
      </c>
      <c r="AT114" s="209" t="s">
        <v>71</v>
      </c>
      <c r="AU114" s="209" t="s">
        <v>80</v>
      </c>
      <c r="AY114" s="208" t="s">
        <v>139</v>
      </c>
      <c r="BK114" s="210">
        <f>SUM(BK115:BK116)</f>
        <v>0</v>
      </c>
    </row>
    <row r="115" s="2" customFormat="1" ht="16.5" customHeight="1">
      <c r="A115" s="39"/>
      <c r="B115" s="40"/>
      <c r="C115" s="213" t="s">
        <v>197</v>
      </c>
      <c r="D115" s="213" t="s">
        <v>142</v>
      </c>
      <c r="E115" s="214" t="s">
        <v>977</v>
      </c>
      <c r="F115" s="215" t="s">
        <v>978</v>
      </c>
      <c r="G115" s="216" t="s">
        <v>979</v>
      </c>
      <c r="H115" s="217">
        <v>9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155</v>
      </c>
      <c r="AT115" s="224" t="s">
        <v>142</v>
      </c>
      <c r="AU115" s="224" t="s">
        <v>82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155</v>
      </c>
      <c r="BM115" s="224" t="s">
        <v>334</v>
      </c>
    </row>
    <row r="116" s="2" customFormat="1">
      <c r="A116" s="39"/>
      <c r="B116" s="40"/>
      <c r="C116" s="41"/>
      <c r="D116" s="226" t="s">
        <v>149</v>
      </c>
      <c r="E116" s="41"/>
      <c r="F116" s="227" t="s">
        <v>978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82</v>
      </c>
    </row>
    <row r="117" s="12" customFormat="1" ht="22.8" customHeight="1">
      <c r="A117" s="12"/>
      <c r="B117" s="197"/>
      <c r="C117" s="198"/>
      <c r="D117" s="199" t="s">
        <v>71</v>
      </c>
      <c r="E117" s="211" t="s">
        <v>956</v>
      </c>
      <c r="F117" s="211" t="s">
        <v>957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SUM(P118:P121)</f>
        <v>0</v>
      </c>
      <c r="Q117" s="205"/>
      <c r="R117" s="206">
        <f>SUM(R118:R121)</f>
        <v>0</v>
      </c>
      <c r="S117" s="205"/>
      <c r="T117" s="207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80</v>
      </c>
      <c r="AT117" s="209" t="s">
        <v>71</v>
      </c>
      <c r="AU117" s="209" t="s">
        <v>80</v>
      </c>
      <c r="AY117" s="208" t="s">
        <v>139</v>
      </c>
      <c r="BK117" s="210">
        <f>SUM(BK118:BK121)</f>
        <v>0</v>
      </c>
    </row>
    <row r="118" s="2" customFormat="1" ht="16.5" customHeight="1">
      <c r="A118" s="39"/>
      <c r="B118" s="40"/>
      <c r="C118" s="213" t="s">
        <v>204</v>
      </c>
      <c r="D118" s="213" t="s">
        <v>142</v>
      </c>
      <c r="E118" s="214" t="s">
        <v>980</v>
      </c>
      <c r="F118" s="215" t="s">
        <v>981</v>
      </c>
      <c r="G118" s="216" t="s">
        <v>962</v>
      </c>
      <c r="H118" s="217">
        <v>1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155</v>
      </c>
      <c r="AT118" s="224" t="s">
        <v>142</v>
      </c>
      <c r="AU118" s="224" t="s">
        <v>82</v>
      </c>
      <c r="AY118" s="18" t="s">
        <v>139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155</v>
      </c>
      <c r="BM118" s="224" t="s">
        <v>293</v>
      </c>
    </row>
    <row r="119" s="2" customFormat="1">
      <c r="A119" s="39"/>
      <c r="B119" s="40"/>
      <c r="C119" s="41"/>
      <c r="D119" s="226" t="s">
        <v>149</v>
      </c>
      <c r="E119" s="41"/>
      <c r="F119" s="227" t="s">
        <v>981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82</v>
      </c>
    </row>
    <row r="120" s="2" customFormat="1" ht="16.5" customHeight="1">
      <c r="A120" s="39"/>
      <c r="B120" s="40"/>
      <c r="C120" s="213" t="s">
        <v>287</v>
      </c>
      <c r="D120" s="213" t="s">
        <v>142</v>
      </c>
      <c r="E120" s="214" t="s">
        <v>982</v>
      </c>
      <c r="F120" s="215" t="s">
        <v>983</v>
      </c>
      <c r="G120" s="216" t="s">
        <v>962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155</v>
      </c>
      <c r="AT120" s="224" t="s">
        <v>142</v>
      </c>
      <c r="AU120" s="224" t="s">
        <v>82</v>
      </c>
      <c r="AY120" s="18" t="s">
        <v>139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155</v>
      </c>
      <c r="BM120" s="224" t="s">
        <v>357</v>
      </c>
    </row>
    <row r="121" s="2" customFormat="1">
      <c r="A121" s="39"/>
      <c r="B121" s="40"/>
      <c r="C121" s="41"/>
      <c r="D121" s="226" t="s">
        <v>149</v>
      </c>
      <c r="E121" s="41"/>
      <c r="F121" s="227" t="s">
        <v>983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82</v>
      </c>
    </row>
    <row r="122" s="12" customFormat="1" ht="22.8" customHeight="1">
      <c r="A122" s="12"/>
      <c r="B122" s="197"/>
      <c r="C122" s="198"/>
      <c r="D122" s="199" t="s">
        <v>71</v>
      </c>
      <c r="E122" s="211" t="s">
        <v>984</v>
      </c>
      <c r="F122" s="211" t="s">
        <v>984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SUM(P123:P130)</f>
        <v>0</v>
      </c>
      <c r="Q122" s="205"/>
      <c r="R122" s="206">
        <f>SUM(R123:R130)</f>
        <v>0</v>
      </c>
      <c r="S122" s="205"/>
      <c r="T122" s="207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80</v>
      </c>
      <c r="AT122" s="209" t="s">
        <v>71</v>
      </c>
      <c r="AU122" s="209" t="s">
        <v>80</v>
      </c>
      <c r="AY122" s="208" t="s">
        <v>139</v>
      </c>
      <c r="BK122" s="210">
        <f>SUM(BK123:BK130)</f>
        <v>0</v>
      </c>
    </row>
    <row r="123" s="2" customFormat="1" ht="16.5" customHeight="1">
      <c r="A123" s="39"/>
      <c r="B123" s="40"/>
      <c r="C123" s="213" t="s">
        <v>294</v>
      </c>
      <c r="D123" s="213" t="s">
        <v>142</v>
      </c>
      <c r="E123" s="214" t="s">
        <v>985</v>
      </c>
      <c r="F123" s="215" t="s">
        <v>986</v>
      </c>
      <c r="G123" s="216" t="s">
        <v>962</v>
      </c>
      <c r="H123" s="217">
        <v>1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155</v>
      </c>
      <c r="AT123" s="224" t="s">
        <v>142</v>
      </c>
      <c r="AU123" s="224" t="s">
        <v>82</v>
      </c>
      <c r="AY123" s="18" t="s">
        <v>139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80</v>
      </c>
      <c r="BK123" s="225">
        <f>ROUND(I123*H123,2)</f>
        <v>0</v>
      </c>
      <c r="BL123" s="18" t="s">
        <v>155</v>
      </c>
      <c r="BM123" s="224" t="s">
        <v>372</v>
      </c>
    </row>
    <row r="124" s="2" customFormat="1">
      <c r="A124" s="39"/>
      <c r="B124" s="40"/>
      <c r="C124" s="41"/>
      <c r="D124" s="226" t="s">
        <v>149</v>
      </c>
      <c r="E124" s="41"/>
      <c r="F124" s="227" t="s">
        <v>986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149</v>
      </c>
      <c r="AU124" s="18" t="s">
        <v>82</v>
      </c>
    </row>
    <row r="125" s="2" customFormat="1" ht="16.5" customHeight="1">
      <c r="A125" s="39"/>
      <c r="B125" s="40"/>
      <c r="C125" s="213" t="s">
        <v>301</v>
      </c>
      <c r="D125" s="213" t="s">
        <v>142</v>
      </c>
      <c r="E125" s="214" t="s">
        <v>987</v>
      </c>
      <c r="F125" s="215" t="s">
        <v>988</v>
      </c>
      <c r="G125" s="216" t="s">
        <v>962</v>
      </c>
      <c r="H125" s="217">
        <v>1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155</v>
      </c>
      <c r="AT125" s="224" t="s">
        <v>142</v>
      </c>
      <c r="AU125" s="224" t="s">
        <v>82</v>
      </c>
      <c r="AY125" s="18" t="s">
        <v>139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155</v>
      </c>
      <c r="BM125" s="224" t="s">
        <v>387</v>
      </c>
    </row>
    <row r="126" s="2" customFormat="1">
      <c r="A126" s="39"/>
      <c r="B126" s="40"/>
      <c r="C126" s="41"/>
      <c r="D126" s="226" t="s">
        <v>149</v>
      </c>
      <c r="E126" s="41"/>
      <c r="F126" s="227" t="s">
        <v>988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149</v>
      </c>
      <c r="AU126" s="18" t="s">
        <v>82</v>
      </c>
    </row>
    <row r="127" s="2" customFormat="1" ht="16.5" customHeight="1">
      <c r="A127" s="39"/>
      <c r="B127" s="40"/>
      <c r="C127" s="213" t="s">
        <v>308</v>
      </c>
      <c r="D127" s="213" t="s">
        <v>142</v>
      </c>
      <c r="E127" s="214" t="s">
        <v>989</v>
      </c>
      <c r="F127" s="215" t="s">
        <v>990</v>
      </c>
      <c r="G127" s="216" t="s">
        <v>962</v>
      </c>
      <c r="H127" s="217">
        <v>1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155</v>
      </c>
      <c r="AT127" s="224" t="s">
        <v>142</v>
      </c>
      <c r="AU127" s="224" t="s">
        <v>82</v>
      </c>
      <c r="AY127" s="18" t="s">
        <v>139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80</v>
      </c>
      <c r="BK127" s="225">
        <f>ROUND(I127*H127,2)</f>
        <v>0</v>
      </c>
      <c r="BL127" s="18" t="s">
        <v>155</v>
      </c>
      <c r="BM127" s="224" t="s">
        <v>400</v>
      </c>
    </row>
    <row r="128" s="2" customFormat="1">
      <c r="A128" s="39"/>
      <c r="B128" s="40"/>
      <c r="C128" s="41"/>
      <c r="D128" s="226" t="s">
        <v>149</v>
      </c>
      <c r="E128" s="41"/>
      <c r="F128" s="227" t="s">
        <v>990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82</v>
      </c>
    </row>
    <row r="129" s="2" customFormat="1" ht="16.5" customHeight="1">
      <c r="A129" s="39"/>
      <c r="B129" s="40"/>
      <c r="C129" s="213" t="s">
        <v>8</v>
      </c>
      <c r="D129" s="213" t="s">
        <v>142</v>
      </c>
      <c r="E129" s="214" t="s">
        <v>991</v>
      </c>
      <c r="F129" s="215" t="s">
        <v>992</v>
      </c>
      <c r="G129" s="216" t="s">
        <v>19</v>
      </c>
      <c r="H129" s="217">
        <v>0.040000000000000001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155</v>
      </c>
      <c r="AT129" s="224" t="s">
        <v>142</v>
      </c>
      <c r="AU129" s="224" t="s">
        <v>82</v>
      </c>
      <c r="AY129" s="18" t="s">
        <v>139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155</v>
      </c>
      <c r="BM129" s="224" t="s">
        <v>414</v>
      </c>
    </row>
    <row r="130" s="2" customFormat="1">
      <c r="A130" s="39"/>
      <c r="B130" s="40"/>
      <c r="C130" s="41"/>
      <c r="D130" s="226" t="s">
        <v>149</v>
      </c>
      <c r="E130" s="41"/>
      <c r="F130" s="227" t="s">
        <v>992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149</v>
      </c>
      <c r="AU130" s="18" t="s">
        <v>82</v>
      </c>
    </row>
    <row r="131" s="12" customFormat="1" ht="22.8" customHeight="1">
      <c r="A131" s="12"/>
      <c r="B131" s="197"/>
      <c r="C131" s="198"/>
      <c r="D131" s="199" t="s">
        <v>71</v>
      </c>
      <c r="E131" s="211" t="s">
        <v>136</v>
      </c>
      <c r="F131" s="211" t="s">
        <v>136</v>
      </c>
      <c r="G131" s="198"/>
      <c r="H131" s="198"/>
      <c r="I131" s="201"/>
      <c r="J131" s="212">
        <f>BK131</f>
        <v>0</v>
      </c>
      <c r="K131" s="198"/>
      <c r="L131" s="203"/>
      <c r="M131" s="204"/>
      <c r="N131" s="205"/>
      <c r="O131" s="205"/>
      <c r="P131" s="206">
        <f>SUM(P132:P135)</f>
        <v>0</v>
      </c>
      <c r="Q131" s="205"/>
      <c r="R131" s="206">
        <f>SUM(R132:R135)</f>
        <v>0</v>
      </c>
      <c r="S131" s="205"/>
      <c r="T131" s="207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138</v>
      </c>
      <c r="AT131" s="209" t="s">
        <v>71</v>
      </c>
      <c r="AU131" s="209" t="s">
        <v>80</v>
      </c>
      <c r="AY131" s="208" t="s">
        <v>139</v>
      </c>
      <c r="BK131" s="210">
        <f>SUM(BK132:BK135)</f>
        <v>0</v>
      </c>
    </row>
    <row r="132" s="2" customFormat="1" ht="16.5" customHeight="1">
      <c r="A132" s="39"/>
      <c r="B132" s="40"/>
      <c r="C132" s="213" t="s">
        <v>319</v>
      </c>
      <c r="D132" s="213" t="s">
        <v>142</v>
      </c>
      <c r="E132" s="214" t="s">
        <v>993</v>
      </c>
      <c r="F132" s="215" t="s">
        <v>994</v>
      </c>
      <c r="G132" s="216" t="s">
        <v>962</v>
      </c>
      <c r="H132" s="217">
        <v>1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155</v>
      </c>
      <c r="AT132" s="224" t="s">
        <v>142</v>
      </c>
      <c r="AU132" s="224" t="s">
        <v>82</v>
      </c>
      <c r="AY132" s="18" t="s">
        <v>139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155</v>
      </c>
      <c r="BM132" s="224" t="s">
        <v>427</v>
      </c>
    </row>
    <row r="133" s="2" customFormat="1">
      <c r="A133" s="39"/>
      <c r="B133" s="40"/>
      <c r="C133" s="41"/>
      <c r="D133" s="226" t="s">
        <v>149</v>
      </c>
      <c r="E133" s="41"/>
      <c r="F133" s="227" t="s">
        <v>994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82</v>
      </c>
    </row>
    <row r="134" s="2" customFormat="1" ht="16.5" customHeight="1">
      <c r="A134" s="39"/>
      <c r="B134" s="40"/>
      <c r="C134" s="213" t="s">
        <v>327</v>
      </c>
      <c r="D134" s="213" t="s">
        <v>142</v>
      </c>
      <c r="E134" s="214" t="s">
        <v>995</v>
      </c>
      <c r="F134" s="215" t="s">
        <v>996</v>
      </c>
      <c r="G134" s="216" t="s">
        <v>962</v>
      </c>
      <c r="H134" s="217">
        <v>1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155</v>
      </c>
      <c r="AT134" s="224" t="s">
        <v>142</v>
      </c>
      <c r="AU134" s="224" t="s">
        <v>82</v>
      </c>
      <c r="AY134" s="18" t="s">
        <v>139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155</v>
      </c>
      <c r="BM134" s="224" t="s">
        <v>440</v>
      </c>
    </row>
    <row r="135" s="2" customFormat="1">
      <c r="A135" s="39"/>
      <c r="B135" s="40"/>
      <c r="C135" s="41"/>
      <c r="D135" s="226" t="s">
        <v>149</v>
      </c>
      <c r="E135" s="41"/>
      <c r="F135" s="227" t="s">
        <v>996</v>
      </c>
      <c r="G135" s="41"/>
      <c r="H135" s="41"/>
      <c r="I135" s="228"/>
      <c r="J135" s="41"/>
      <c r="K135" s="41"/>
      <c r="L135" s="45"/>
      <c r="M135" s="265"/>
      <c r="N135" s="266"/>
      <c r="O135" s="267"/>
      <c r="P135" s="267"/>
      <c r="Q135" s="267"/>
      <c r="R135" s="267"/>
      <c r="S135" s="267"/>
      <c r="T135" s="268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82</v>
      </c>
    </row>
    <row r="136" s="2" customFormat="1" ht="6.96" customHeight="1">
      <c r="A136" s="39"/>
      <c r="B136" s="60"/>
      <c r="C136" s="61"/>
      <c r="D136" s="61"/>
      <c r="E136" s="61"/>
      <c r="F136" s="61"/>
      <c r="G136" s="61"/>
      <c r="H136" s="61"/>
      <c r="I136" s="61"/>
      <c r="J136" s="61"/>
      <c r="K136" s="61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q8HPkg0FY5XUm8icoBleNGcW2tijrVtJ/9hdMwuvl8BsirTiIalC+sSiThYacCT/fYD68SufwVPsAZWFcCV7zQ==" hashValue="Rv4YD45cNsZ0JPZ+qwrTxaPL4LSQV9m6rwUudfFEuhrv1fbQscyaSo9ZIrZL8jJEm1PVljM4dIacbbKKX6HjQg==" algorithmName="SHA-512" password="CC35"/>
  <autoFilter ref="C92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1" customFormat="1" ht="12" customHeight="1">
      <c r="B8" s="21"/>
      <c r="D8" s="143" t="s">
        <v>112</v>
      </c>
      <c r="L8" s="21"/>
    </row>
    <row r="9" s="2" customFormat="1" ht="16.5" customHeight="1">
      <c r="A9" s="39"/>
      <c r="B9" s="45"/>
      <c r="C9" s="39"/>
      <c r="D9" s="39"/>
      <c r="E9" s="144" t="s">
        <v>947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997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950</v>
      </c>
      <c r="G14" s="39"/>
      <c r="H14" s="39"/>
      <c r="I14" s="143" t="s">
        <v>23</v>
      </c>
      <c r="J14" s="147" t="str">
        <f>'Rekapitulace stavby'!AN8</f>
        <v>12. 1. 2023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Nemosnice ve Frýdku-Místku,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ROUND((SUM(BE89:BE109)),  2)</f>
        <v>0</v>
      </c>
      <c r="G35" s="39"/>
      <c r="H35" s="39"/>
      <c r="I35" s="158">
        <v>0.20999999999999999</v>
      </c>
      <c r="J35" s="157">
        <f>ROUND(((SUM(BE89:BE109))*I35),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ROUND((SUM(BF89:BF109)),  2)</f>
        <v>0</v>
      </c>
      <c r="G36" s="39"/>
      <c r="H36" s="39"/>
      <c r="I36" s="158">
        <v>0.14999999999999999</v>
      </c>
      <c r="J36" s="157">
        <f>ROUND(((SUM(BF89:BF109))*I36),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ROUND((SUM(BG89:BG109)),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ROUND((SUM(BH89:BH109)),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ROUND((SUM(BI89:BI109)),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C ve 4.n.p. pro zřízení sesterny oddělení interna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947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004-02 - IP Kamerový systém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12. 1. 2023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Nemosnice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998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999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1000</v>
      </c>
      <c r="E66" s="183"/>
      <c r="F66" s="183"/>
      <c r="G66" s="183"/>
      <c r="H66" s="183"/>
      <c r="I66" s="183"/>
      <c r="J66" s="184">
        <f>J94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954</v>
      </c>
      <c r="E67" s="183"/>
      <c r="F67" s="183"/>
      <c r="G67" s="183"/>
      <c r="H67" s="183"/>
      <c r="I67" s="183"/>
      <c r="J67" s="184">
        <f>J105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123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Stavební úpravy budovy C ve 4.n.p. pro zřízení sesterny oddělení interna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112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947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948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004-02 - IP Kamerový systém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12. 1. 2023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Nemosnice ve Frýdku-Místku, p.o.</v>
      </c>
      <c r="G85" s="41"/>
      <c r="H85" s="41"/>
      <c r="I85" s="33" t="s">
        <v>31</v>
      </c>
      <c r="J85" s="37" t="str">
        <f>E23</f>
        <v>Forsing projekt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Jindřich Jansa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124</v>
      </c>
      <c r="D88" s="189" t="s">
        <v>57</v>
      </c>
      <c r="E88" s="189" t="s">
        <v>53</v>
      </c>
      <c r="F88" s="189" t="s">
        <v>54</v>
      </c>
      <c r="G88" s="189" t="s">
        <v>125</v>
      </c>
      <c r="H88" s="189" t="s">
        <v>126</v>
      </c>
      <c r="I88" s="189" t="s">
        <v>127</v>
      </c>
      <c r="J88" s="189" t="s">
        <v>116</v>
      </c>
      <c r="K88" s="190" t="s">
        <v>128</v>
      </c>
      <c r="L88" s="191"/>
      <c r="M88" s="93" t="s">
        <v>19</v>
      </c>
      <c r="N88" s="94" t="s">
        <v>42</v>
      </c>
      <c r="O88" s="94" t="s">
        <v>129</v>
      </c>
      <c r="P88" s="94" t="s">
        <v>130</v>
      </c>
      <c r="Q88" s="94" t="s">
        <v>131</v>
      </c>
      <c r="R88" s="94" t="s">
        <v>132</v>
      </c>
      <c r="S88" s="94" t="s">
        <v>133</v>
      </c>
      <c r="T88" s="95" t="s">
        <v>134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135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117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1001</v>
      </c>
      <c r="F90" s="200" t="s">
        <v>1002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P91+P94+P105</f>
        <v>0</v>
      </c>
      <c r="Q90" s="205"/>
      <c r="R90" s="206">
        <f>R91+R94+R105</f>
        <v>0</v>
      </c>
      <c r="S90" s="205"/>
      <c r="T90" s="207">
        <f>T91+T94+T105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72</v>
      </c>
      <c r="AY90" s="208" t="s">
        <v>139</v>
      </c>
      <c r="BK90" s="210">
        <f>BK91+BK94+BK105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1003</v>
      </c>
      <c r="F91" s="211" t="s">
        <v>1003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SUM(P92:P93)</f>
        <v>0</v>
      </c>
      <c r="Q91" s="205"/>
      <c r="R91" s="206">
        <f>SUM(R92:R93)</f>
        <v>0</v>
      </c>
      <c r="S91" s="205"/>
      <c r="T91" s="207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80</v>
      </c>
      <c r="AT91" s="209" t="s">
        <v>71</v>
      </c>
      <c r="AU91" s="209" t="s">
        <v>80</v>
      </c>
      <c r="AY91" s="208" t="s">
        <v>139</v>
      </c>
      <c r="BK91" s="210">
        <f>SUM(BK92:BK93)</f>
        <v>0</v>
      </c>
    </row>
    <row r="92" s="2" customFormat="1" ht="16.5" customHeight="1">
      <c r="A92" s="39"/>
      <c r="B92" s="40"/>
      <c r="C92" s="213" t="s">
        <v>80</v>
      </c>
      <c r="D92" s="213" t="s">
        <v>142</v>
      </c>
      <c r="E92" s="214" t="s">
        <v>1004</v>
      </c>
      <c r="F92" s="215" t="s">
        <v>1005</v>
      </c>
      <c r="G92" s="216" t="s">
        <v>962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155</v>
      </c>
      <c r="AT92" s="224" t="s">
        <v>142</v>
      </c>
      <c r="AU92" s="224" t="s">
        <v>82</v>
      </c>
      <c r="AY92" s="18" t="s">
        <v>139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155</v>
      </c>
      <c r="BM92" s="224" t="s">
        <v>82</v>
      </c>
    </row>
    <row r="93" s="2" customFormat="1">
      <c r="A93" s="39"/>
      <c r="B93" s="40"/>
      <c r="C93" s="41"/>
      <c r="D93" s="226" t="s">
        <v>149</v>
      </c>
      <c r="E93" s="41"/>
      <c r="F93" s="227" t="s">
        <v>1005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82</v>
      </c>
    </row>
    <row r="94" s="12" customFormat="1" ht="22.8" customHeight="1">
      <c r="A94" s="12"/>
      <c r="B94" s="197"/>
      <c r="C94" s="198"/>
      <c r="D94" s="199" t="s">
        <v>71</v>
      </c>
      <c r="E94" s="211" t="s">
        <v>1006</v>
      </c>
      <c r="F94" s="211" t="s">
        <v>1006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SUM(P95:P104)</f>
        <v>0</v>
      </c>
      <c r="Q94" s="205"/>
      <c r="R94" s="206">
        <f>SUM(R95:R104)</f>
        <v>0</v>
      </c>
      <c r="S94" s="205"/>
      <c r="T94" s="207">
        <f>SUM(T95:T104)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71</v>
      </c>
      <c r="AU94" s="209" t="s">
        <v>80</v>
      </c>
      <c r="AY94" s="208" t="s">
        <v>139</v>
      </c>
      <c r="BK94" s="210">
        <f>SUM(BK95:BK104)</f>
        <v>0</v>
      </c>
    </row>
    <row r="95" s="2" customFormat="1" ht="16.5" customHeight="1">
      <c r="A95" s="39"/>
      <c r="B95" s="40"/>
      <c r="C95" s="213" t="s">
        <v>82</v>
      </c>
      <c r="D95" s="213" t="s">
        <v>142</v>
      </c>
      <c r="E95" s="214" t="s">
        <v>1007</v>
      </c>
      <c r="F95" s="215" t="s">
        <v>1008</v>
      </c>
      <c r="G95" s="216" t="s">
        <v>962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155</v>
      </c>
      <c r="AT95" s="224" t="s">
        <v>142</v>
      </c>
      <c r="AU95" s="224" t="s">
        <v>82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155</v>
      </c>
      <c r="BM95" s="224" t="s">
        <v>155</v>
      </c>
    </row>
    <row r="96" s="2" customFormat="1">
      <c r="A96" s="39"/>
      <c r="B96" s="40"/>
      <c r="C96" s="41"/>
      <c r="D96" s="226" t="s">
        <v>149</v>
      </c>
      <c r="E96" s="41"/>
      <c r="F96" s="227" t="s">
        <v>988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149</v>
      </c>
      <c r="AU96" s="18" t="s">
        <v>82</v>
      </c>
    </row>
    <row r="97" s="2" customFormat="1" ht="16.5" customHeight="1">
      <c r="A97" s="39"/>
      <c r="B97" s="40"/>
      <c r="C97" s="213" t="s">
        <v>161</v>
      </c>
      <c r="D97" s="213" t="s">
        <v>142</v>
      </c>
      <c r="E97" s="214" t="s">
        <v>1009</v>
      </c>
      <c r="F97" s="215" t="s">
        <v>1010</v>
      </c>
      <c r="G97" s="216" t="s">
        <v>962</v>
      </c>
      <c r="H97" s="217">
        <v>1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155</v>
      </c>
      <c r="AT97" s="224" t="s">
        <v>142</v>
      </c>
      <c r="AU97" s="224" t="s">
        <v>82</v>
      </c>
      <c r="AY97" s="18" t="s">
        <v>139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155</v>
      </c>
      <c r="BM97" s="224" t="s">
        <v>177</v>
      </c>
    </row>
    <row r="98" s="2" customFormat="1">
      <c r="A98" s="39"/>
      <c r="B98" s="40"/>
      <c r="C98" s="41"/>
      <c r="D98" s="226" t="s">
        <v>149</v>
      </c>
      <c r="E98" s="41"/>
      <c r="F98" s="227" t="s">
        <v>1010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82</v>
      </c>
    </row>
    <row r="99" s="2" customFormat="1" ht="16.5" customHeight="1">
      <c r="A99" s="39"/>
      <c r="B99" s="40"/>
      <c r="C99" s="213" t="s">
        <v>155</v>
      </c>
      <c r="D99" s="213" t="s">
        <v>142</v>
      </c>
      <c r="E99" s="214" t="s">
        <v>989</v>
      </c>
      <c r="F99" s="215" t="s">
        <v>990</v>
      </c>
      <c r="G99" s="216" t="s">
        <v>962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155</v>
      </c>
      <c r="AT99" s="224" t="s">
        <v>142</v>
      </c>
      <c r="AU99" s="224" t="s">
        <v>82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155</v>
      </c>
      <c r="BM99" s="224" t="s">
        <v>192</v>
      </c>
    </row>
    <row r="100" s="2" customFormat="1">
      <c r="A100" s="39"/>
      <c r="B100" s="40"/>
      <c r="C100" s="41"/>
      <c r="D100" s="226" t="s">
        <v>149</v>
      </c>
      <c r="E100" s="41"/>
      <c r="F100" s="227" t="s">
        <v>990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82</v>
      </c>
    </row>
    <row r="101" s="2" customFormat="1" ht="16.5" customHeight="1">
      <c r="A101" s="39"/>
      <c r="B101" s="40"/>
      <c r="C101" s="213" t="s">
        <v>138</v>
      </c>
      <c r="D101" s="213" t="s">
        <v>142</v>
      </c>
      <c r="E101" s="214" t="s">
        <v>1011</v>
      </c>
      <c r="F101" s="215" t="s">
        <v>1012</v>
      </c>
      <c r="G101" s="216" t="s">
        <v>962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155</v>
      </c>
      <c r="AT101" s="224" t="s">
        <v>142</v>
      </c>
      <c r="AU101" s="224" t="s">
        <v>82</v>
      </c>
      <c r="AY101" s="18" t="s">
        <v>139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155</v>
      </c>
      <c r="BM101" s="224" t="s">
        <v>204</v>
      </c>
    </row>
    <row r="102" s="2" customFormat="1">
      <c r="A102" s="39"/>
      <c r="B102" s="40"/>
      <c r="C102" s="41"/>
      <c r="D102" s="226" t="s">
        <v>149</v>
      </c>
      <c r="E102" s="41"/>
      <c r="F102" s="227" t="s">
        <v>1012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149</v>
      </c>
      <c r="AU102" s="18" t="s">
        <v>82</v>
      </c>
    </row>
    <row r="103" s="2" customFormat="1" ht="16.5" customHeight="1">
      <c r="A103" s="39"/>
      <c r="B103" s="40"/>
      <c r="C103" s="213" t="s">
        <v>177</v>
      </c>
      <c r="D103" s="213" t="s">
        <v>142</v>
      </c>
      <c r="E103" s="214" t="s">
        <v>1013</v>
      </c>
      <c r="F103" s="215" t="s">
        <v>992</v>
      </c>
      <c r="G103" s="216" t="s">
        <v>19</v>
      </c>
      <c r="H103" s="217">
        <v>0.040000000000000001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155</v>
      </c>
      <c r="AT103" s="224" t="s">
        <v>142</v>
      </c>
      <c r="AU103" s="224" t="s">
        <v>82</v>
      </c>
      <c r="AY103" s="18" t="s">
        <v>139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155</v>
      </c>
      <c r="BM103" s="224" t="s">
        <v>294</v>
      </c>
    </row>
    <row r="104" s="2" customFormat="1">
      <c r="A104" s="39"/>
      <c r="B104" s="40"/>
      <c r="C104" s="41"/>
      <c r="D104" s="226" t="s">
        <v>149</v>
      </c>
      <c r="E104" s="41"/>
      <c r="F104" s="227" t="s">
        <v>992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82</v>
      </c>
    </row>
    <row r="105" s="12" customFormat="1" ht="22.8" customHeight="1">
      <c r="A105" s="12"/>
      <c r="B105" s="197"/>
      <c r="C105" s="198"/>
      <c r="D105" s="199" t="s">
        <v>71</v>
      </c>
      <c r="E105" s="211" t="s">
        <v>136</v>
      </c>
      <c r="F105" s="211" t="s">
        <v>136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SUM(P106:P109)</f>
        <v>0</v>
      </c>
      <c r="Q105" s="205"/>
      <c r="R105" s="206">
        <f>SUM(R106:R109)</f>
        <v>0</v>
      </c>
      <c r="S105" s="205"/>
      <c r="T105" s="207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138</v>
      </c>
      <c r="AT105" s="209" t="s">
        <v>71</v>
      </c>
      <c r="AU105" s="209" t="s">
        <v>80</v>
      </c>
      <c r="AY105" s="208" t="s">
        <v>139</v>
      </c>
      <c r="BK105" s="210">
        <f>SUM(BK106:BK109)</f>
        <v>0</v>
      </c>
    </row>
    <row r="106" s="2" customFormat="1" ht="16.5" customHeight="1">
      <c r="A106" s="39"/>
      <c r="B106" s="40"/>
      <c r="C106" s="213" t="s">
        <v>185</v>
      </c>
      <c r="D106" s="213" t="s">
        <v>142</v>
      </c>
      <c r="E106" s="214" t="s">
        <v>1014</v>
      </c>
      <c r="F106" s="215" t="s">
        <v>994</v>
      </c>
      <c r="G106" s="216" t="s">
        <v>962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155</v>
      </c>
      <c r="AT106" s="224" t="s">
        <v>142</v>
      </c>
      <c r="AU106" s="224" t="s">
        <v>82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155</v>
      </c>
      <c r="BM106" s="224" t="s">
        <v>308</v>
      </c>
    </row>
    <row r="107" s="2" customFormat="1">
      <c r="A107" s="39"/>
      <c r="B107" s="40"/>
      <c r="C107" s="41"/>
      <c r="D107" s="226" t="s">
        <v>149</v>
      </c>
      <c r="E107" s="41"/>
      <c r="F107" s="227" t="s">
        <v>994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82</v>
      </c>
    </row>
    <row r="108" s="2" customFormat="1" ht="16.5" customHeight="1">
      <c r="A108" s="39"/>
      <c r="B108" s="40"/>
      <c r="C108" s="213" t="s">
        <v>192</v>
      </c>
      <c r="D108" s="213" t="s">
        <v>142</v>
      </c>
      <c r="E108" s="214" t="s">
        <v>1015</v>
      </c>
      <c r="F108" s="215" t="s">
        <v>996</v>
      </c>
      <c r="G108" s="216" t="s">
        <v>962</v>
      </c>
      <c r="H108" s="217">
        <v>1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155</v>
      </c>
      <c r="AT108" s="224" t="s">
        <v>142</v>
      </c>
      <c r="AU108" s="224" t="s">
        <v>82</v>
      </c>
      <c r="AY108" s="18" t="s">
        <v>139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155</v>
      </c>
      <c r="BM108" s="224" t="s">
        <v>319</v>
      </c>
    </row>
    <row r="109" s="2" customFormat="1">
      <c r="A109" s="39"/>
      <c r="B109" s="40"/>
      <c r="C109" s="41"/>
      <c r="D109" s="226" t="s">
        <v>149</v>
      </c>
      <c r="E109" s="41"/>
      <c r="F109" s="227" t="s">
        <v>996</v>
      </c>
      <c r="G109" s="41"/>
      <c r="H109" s="41"/>
      <c r="I109" s="228"/>
      <c r="J109" s="41"/>
      <c r="K109" s="41"/>
      <c r="L109" s="45"/>
      <c r="M109" s="265"/>
      <c r="N109" s="266"/>
      <c r="O109" s="267"/>
      <c r="P109" s="267"/>
      <c r="Q109" s="267"/>
      <c r="R109" s="267"/>
      <c r="S109" s="267"/>
      <c r="T109" s="268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82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skOLlQjZD93zn7m5HKDgNTVUz+wkHQ7HR0zd+FhxXS8bZm38NY5SZikFrIinC606IZNc0lgRL+n2ErXJu/mBTw==" hashValue="HK0QuQWg+51owcI/nXFIJn7uDTuMsdSuljDLZ/tRy89XuYmbE3pY9JubHg9teXF1OXq/pV76bGnEq83OmkF/2g==" algorithmName="SHA-512" password="CC35"/>
  <autoFilter ref="C88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1" customFormat="1" ht="12" customHeight="1">
      <c r="B8" s="21"/>
      <c r="D8" s="143" t="s">
        <v>112</v>
      </c>
      <c r="L8" s="21"/>
    </row>
    <row r="9" s="2" customFormat="1" ht="16.5" customHeight="1">
      <c r="A9" s="39"/>
      <c r="B9" s="45"/>
      <c r="C9" s="39"/>
      <c r="D9" s="39"/>
      <c r="E9" s="144" t="s">
        <v>947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950</v>
      </c>
      <c r="G14" s="39"/>
      <c r="H14" s="39"/>
      <c r="I14" s="143" t="s">
        <v>23</v>
      </c>
      <c r="J14" s="147" t="str">
        <f>'Rekapitulace stavby'!AN8</f>
        <v>12. 1. 2023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Nemosnice ve Frýdku-Místku,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ROUND((SUM(BE90:BE127)),  2)</f>
        <v>0</v>
      </c>
      <c r="G35" s="39"/>
      <c r="H35" s="39"/>
      <c r="I35" s="158">
        <v>0.20999999999999999</v>
      </c>
      <c r="J35" s="157">
        <f>ROUND(((SUM(BE90:BE127))*I35),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ROUND((SUM(BF90:BF127)),  2)</f>
        <v>0</v>
      </c>
      <c r="G36" s="39"/>
      <c r="H36" s="39"/>
      <c r="I36" s="158">
        <v>0.14999999999999999</v>
      </c>
      <c r="J36" s="157">
        <f>ROUND(((SUM(BF90:BF127))*I36),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ROUND((SUM(BG90:BG127)),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ROUND((SUM(BH90:BH127)),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ROUND((SUM(BI90:BI127)),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C ve 4.n.p. pro zřízení sesterny oddělení interna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947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004-03 - Elektronická kontrola vstupu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12. 1. 2023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Nemosnice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1017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1018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1019</v>
      </c>
      <c r="E66" s="183"/>
      <c r="F66" s="183"/>
      <c r="G66" s="183"/>
      <c r="H66" s="183"/>
      <c r="I66" s="183"/>
      <c r="J66" s="184">
        <f>J107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1000</v>
      </c>
      <c r="E67" s="183"/>
      <c r="F67" s="183"/>
      <c r="G67" s="183"/>
      <c r="H67" s="183"/>
      <c r="I67" s="183"/>
      <c r="J67" s="184">
        <f>J112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954</v>
      </c>
      <c r="E68" s="183"/>
      <c r="F68" s="183"/>
      <c r="G68" s="183"/>
      <c r="H68" s="183"/>
      <c r="I68" s="183"/>
      <c r="J68" s="184">
        <f>J121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123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Stavební úpravy budovy C ve 4.n.p. pro zřízení sesterny oddělení interna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112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947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948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004-03 - Elektronická kontrola vstupu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12. 1. 2023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Nemosnice ve Frýdku-Místku, p.o.</v>
      </c>
      <c r="G86" s="41"/>
      <c r="H86" s="41"/>
      <c r="I86" s="33" t="s">
        <v>31</v>
      </c>
      <c r="J86" s="37" t="str">
        <f>E23</f>
        <v>Forsing projekt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Jindřich Jansa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124</v>
      </c>
      <c r="D89" s="189" t="s">
        <v>57</v>
      </c>
      <c r="E89" s="189" t="s">
        <v>53</v>
      </c>
      <c r="F89" s="189" t="s">
        <v>54</v>
      </c>
      <c r="G89" s="189" t="s">
        <v>125</v>
      </c>
      <c r="H89" s="189" t="s">
        <v>126</v>
      </c>
      <c r="I89" s="189" t="s">
        <v>127</v>
      </c>
      <c r="J89" s="189" t="s">
        <v>116</v>
      </c>
      <c r="K89" s="190" t="s">
        <v>128</v>
      </c>
      <c r="L89" s="191"/>
      <c r="M89" s="93" t="s">
        <v>19</v>
      </c>
      <c r="N89" s="94" t="s">
        <v>42</v>
      </c>
      <c r="O89" s="94" t="s">
        <v>129</v>
      </c>
      <c r="P89" s="94" t="s">
        <v>130</v>
      </c>
      <c r="Q89" s="94" t="s">
        <v>131</v>
      </c>
      <c r="R89" s="94" t="s">
        <v>132</v>
      </c>
      <c r="S89" s="94" t="s">
        <v>133</v>
      </c>
      <c r="T89" s="95" t="s">
        <v>134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135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117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71</v>
      </c>
      <c r="E91" s="200" t="s">
        <v>1020</v>
      </c>
      <c r="F91" s="200" t="s">
        <v>103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P92+P107+P112+P121</f>
        <v>0</v>
      </c>
      <c r="Q91" s="205"/>
      <c r="R91" s="206">
        <f>R92+R107+R112+R121</f>
        <v>0</v>
      </c>
      <c r="S91" s="205"/>
      <c r="T91" s="207">
        <f>T92+T107+T112+T121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80</v>
      </c>
      <c r="AT91" s="209" t="s">
        <v>71</v>
      </c>
      <c r="AU91" s="209" t="s">
        <v>72</v>
      </c>
      <c r="AY91" s="208" t="s">
        <v>139</v>
      </c>
      <c r="BK91" s="210">
        <f>BK92+BK107+BK112+BK121</f>
        <v>0</v>
      </c>
    </row>
    <row r="92" s="12" customFormat="1" ht="22.8" customHeight="1">
      <c r="A92" s="12"/>
      <c r="B92" s="197"/>
      <c r="C92" s="198"/>
      <c r="D92" s="199" t="s">
        <v>71</v>
      </c>
      <c r="E92" s="211" t="s">
        <v>1021</v>
      </c>
      <c r="F92" s="211" t="s">
        <v>1021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SUM(P93:P106)</f>
        <v>0</v>
      </c>
      <c r="Q92" s="205"/>
      <c r="R92" s="206">
        <f>SUM(R93:R106)</f>
        <v>0</v>
      </c>
      <c r="S92" s="205"/>
      <c r="T92" s="207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80</v>
      </c>
      <c r="AT92" s="209" t="s">
        <v>71</v>
      </c>
      <c r="AU92" s="209" t="s">
        <v>80</v>
      </c>
      <c r="AY92" s="208" t="s">
        <v>139</v>
      </c>
      <c r="BK92" s="210">
        <f>SUM(BK93:BK106)</f>
        <v>0</v>
      </c>
    </row>
    <row r="93" s="2" customFormat="1" ht="16.5" customHeight="1">
      <c r="A93" s="39"/>
      <c r="B93" s="40"/>
      <c r="C93" s="213" t="s">
        <v>80</v>
      </c>
      <c r="D93" s="213" t="s">
        <v>142</v>
      </c>
      <c r="E93" s="214" t="s">
        <v>1022</v>
      </c>
      <c r="F93" s="215" t="s">
        <v>1023</v>
      </c>
      <c r="G93" s="216" t="s">
        <v>962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155</v>
      </c>
      <c r="AT93" s="224" t="s">
        <v>142</v>
      </c>
      <c r="AU93" s="224" t="s">
        <v>82</v>
      </c>
      <c r="AY93" s="18" t="s">
        <v>139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155</v>
      </c>
      <c r="BM93" s="224" t="s">
        <v>82</v>
      </c>
    </row>
    <row r="94" s="2" customFormat="1">
      <c r="A94" s="39"/>
      <c r="B94" s="40"/>
      <c r="C94" s="41"/>
      <c r="D94" s="226" t="s">
        <v>149</v>
      </c>
      <c r="E94" s="41"/>
      <c r="F94" s="227" t="s">
        <v>1023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149</v>
      </c>
      <c r="AU94" s="18" t="s">
        <v>82</v>
      </c>
    </row>
    <row r="95" s="2" customFormat="1" ht="37.8" customHeight="1">
      <c r="A95" s="39"/>
      <c r="B95" s="40"/>
      <c r="C95" s="213" t="s">
        <v>82</v>
      </c>
      <c r="D95" s="213" t="s">
        <v>142</v>
      </c>
      <c r="E95" s="214" t="s">
        <v>1024</v>
      </c>
      <c r="F95" s="215" t="s">
        <v>1025</v>
      </c>
      <c r="G95" s="216" t="s">
        <v>962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155</v>
      </c>
      <c r="AT95" s="224" t="s">
        <v>142</v>
      </c>
      <c r="AU95" s="224" t="s">
        <v>82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155</v>
      </c>
      <c r="BM95" s="224" t="s">
        <v>155</v>
      </c>
    </row>
    <row r="96" s="2" customFormat="1">
      <c r="A96" s="39"/>
      <c r="B96" s="40"/>
      <c r="C96" s="41"/>
      <c r="D96" s="226" t="s">
        <v>149</v>
      </c>
      <c r="E96" s="41"/>
      <c r="F96" s="227" t="s">
        <v>1025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149</v>
      </c>
      <c r="AU96" s="18" t="s">
        <v>82</v>
      </c>
    </row>
    <row r="97" s="2" customFormat="1" ht="16.5" customHeight="1">
      <c r="A97" s="39"/>
      <c r="B97" s="40"/>
      <c r="C97" s="213" t="s">
        <v>161</v>
      </c>
      <c r="D97" s="213" t="s">
        <v>142</v>
      </c>
      <c r="E97" s="214" t="s">
        <v>1026</v>
      </c>
      <c r="F97" s="215" t="s">
        <v>1027</v>
      </c>
      <c r="G97" s="216" t="s">
        <v>962</v>
      </c>
      <c r="H97" s="217">
        <v>1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155</v>
      </c>
      <c r="AT97" s="224" t="s">
        <v>142</v>
      </c>
      <c r="AU97" s="224" t="s">
        <v>82</v>
      </c>
      <c r="AY97" s="18" t="s">
        <v>139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155</v>
      </c>
      <c r="BM97" s="224" t="s">
        <v>177</v>
      </c>
    </row>
    <row r="98" s="2" customFormat="1">
      <c r="A98" s="39"/>
      <c r="B98" s="40"/>
      <c r="C98" s="41"/>
      <c r="D98" s="226" t="s">
        <v>149</v>
      </c>
      <c r="E98" s="41"/>
      <c r="F98" s="227" t="s">
        <v>1027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82</v>
      </c>
    </row>
    <row r="99" s="2" customFormat="1" ht="16.5" customHeight="1">
      <c r="A99" s="39"/>
      <c r="B99" s="40"/>
      <c r="C99" s="213" t="s">
        <v>155</v>
      </c>
      <c r="D99" s="213" t="s">
        <v>142</v>
      </c>
      <c r="E99" s="214" t="s">
        <v>1028</v>
      </c>
      <c r="F99" s="215" t="s">
        <v>1029</v>
      </c>
      <c r="G99" s="216" t="s">
        <v>145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155</v>
      </c>
      <c r="AT99" s="224" t="s">
        <v>142</v>
      </c>
      <c r="AU99" s="224" t="s">
        <v>82</v>
      </c>
      <c r="AY99" s="18" t="s">
        <v>139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155</v>
      </c>
      <c r="BM99" s="224" t="s">
        <v>192</v>
      </c>
    </row>
    <row r="100" s="2" customFormat="1">
      <c r="A100" s="39"/>
      <c r="B100" s="40"/>
      <c r="C100" s="41"/>
      <c r="D100" s="226" t="s">
        <v>149</v>
      </c>
      <c r="E100" s="41"/>
      <c r="F100" s="227" t="s">
        <v>1029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82</v>
      </c>
    </row>
    <row r="101" s="2" customFormat="1" ht="16.5" customHeight="1">
      <c r="A101" s="39"/>
      <c r="B101" s="40"/>
      <c r="C101" s="213" t="s">
        <v>138</v>
      </c>
      <c r="D101" s="213" t="s">
        <v>142</v>
      </c>
      <c r="E101" s="214" t="s">
        <v>1030</v>
      </c>
      <c r="F101" s="215" t="s">
        <v>1031</v>
      </c>
      <c r="G101" s="216" t="s">
        <v>145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155</v>
      </c>
      <c r="AT101" s="224" t="s">
        <v>142</v>
      </c>
      <c r="AU101" s="224" t="s">
        <v>82</v>
      </c>
      <c r="AY101" s="18" t="s">
        <v>139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155</v>
      </c>
      <c r="BM101" s="224" t="s">
        <v>204</v>
      </c>
    </row>
    <row r="102" s="2" customFormat="1">
      <c r="A102" s="39"/>
      <c r="B102" s="40"/>
      <c r="C102" s="41"/>
      <c r="D102" s="226" t="s">
        <v>149</v>
      </c>
      <c r="E102" s="41"/>
      <c r="F102" s="227" t="s">
        <v>1031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149</v>
      </c>
      <c r="AU102" s="18" t="s">
        <v>82</v>
      </c>
    </row>
    <row r="103" s="2" customFormat="1" ht="16.5" customHeight="1">
      <c r="A103" s="39"/>
      <c r="B103" s="40"/>
      <c r="C103" s="213" t="s">
        <v>177</v>
      </c>
      <c r="D103" s="213" t="s">
        <v>142</v>
      </c>
      <c r="E103" s="214" t="s">
        <v>1032</v>
      </c>
      <c r="F103" s="215" t="s">
        <v>1033</v>
      </c>
      <c r="G103" s="216" t="s">
        <v>962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155</v>
      </c>
      <c r="AT103" s="224" t="s">
        <v>142</v>
      </c>
      <c r="AU103" s="224" t="s">
        <v>82</v>
      </c>
      <c r="AY103" s="18" t="s">
        <v>139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155</v>
      </c>
      <c r="BM103" s="224" t="s">
        <v>294</v>
      </c>
    </row>
    <row r="104" s="2" customFormat="1">
      <c r="A104" s="39"/>
      <c r="B104" s="40"/>
      <c r="C104" s="41"/>
      <c r="D104" s="226" t="s">
        <v>149</v>
      </c>
      <c r="E104" s="41"/>
      <c r="F104" s="227" t="s">
        <v>1033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82</v>
      </c>
    </row>
    <row r="105" s="2" customFormat="1" ht="16.5" customHeight="1">
      <c r="A105" s="39"/>
      <c r="B105" s="40"/>
      <c r="C105" s="213" t="s">
        <v>185</v>
      </c>
      <c r="D105" s="213" t="s">
        <v>142</v>
      </c>
      <c r="E105" s="214" t="s">
        <v>1034</v>
      </c>
      <c r="F105" s="215" t="s">
        <v>1035</v>
      </c>
      <c r="G105" s="216" t="s">
        <v>962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155</v>
      </c>
      <c r="AT105" s="224" t="s">
        <v>142</v>
      </c>
      <c r="AU105" s="224" t="s">
        <v>82</v>
      </c>
      <c r="AY105" s="18" t="s">
        <v>139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155</v>
      </c>
      <c r="BM105" s="224" t="s">
        <v>308</v>
      </c>
    </row>
    <row r="106" s="2" customFormat="1">
      <c r="A106" s="39"/>
      <c r="B106" s="40"/>
      <c r="C106" s="41"/>
      <c r="D106" s="226" t="s">
        <v>149</v>
      </c>
      <c r="E106" s="41"/>
      <c r="F106" s="227" t="s">
        <v>1035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149</v>
      </c>
      <c r="AU106" s="18" t="s">
        <v>82</v>
      </c>
    </row>
    <row r="107" s="12" customFormat="1" ht="22.8" customHeight="1">
      <c r="A107" s="12"/>
      <c r="B107" s="197"/>
      <c r="C107" s="198"/>
      <c r="D107" s="199" t="s">
        <v>71</v>
      </c>
      <c r="E107" s="211" t="s">
        <v>1036</v>
      </c>
      <c r="F107" s="211" t="s">
        <v>1036</v>
      </c>
      <c r="G107" s="198"/>
      <c r="H107" s="198"/>
      <c r="I107" s="201"/>
      <c r="J107" s="212">
        <f>BK107</f>
        <v>0</v>
      </c>
      <c r="K107" s="198"/>
      <c r="L107" s="203"/>
      <c r="M107" s="204"/>
      <c r="N107" s="205"/>
      <c r="O107" s="205"/>
      <c r="P107" s="206">
        <f>SUM(P108:P111)</f>
        <v>0</v>
      </c>
      <c r="Q107" s="205"/>
      <c r="R107" s="206">
        <f>SUM(R108:R111)</f>
        <v>0</v>
      </c>
      <c r="S107" s="205"/>
      <c r="T107" s="207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80</v>
      </c>
      <c r="AT107" s="209" t="s">
        <v>71</v>
      </c>
      <c r="AU107" s="209" t="s">
        <v>80</v>
      </c>
      <c r="AY107" s="208" t="s">
        <v>139</v>
      </c>
      <c r="BK107" s="210">
        <f>SUM(BK108:BK111)</f>
        <v>0</v>
      </c>
    </row>
    <row r="108" s="2" customFormat="1" ht="16.5" customHeight="1">
      <c r="A108" s="39"/>
      <c r="B108" s="40"/>
      <c r="C108" s="213" t="s">
        <v>192</v>
      </c>
      <c r="D108" s="213" t="s">
        <v>142</v>
      </c>
      <c r="E108" s="214" t="s">
        <v>1037</v>
      </c>
      <c r="F108" s="215" t="s">
        <v>1038</v>
      </c>
      <c r="G108" s="216" t="s">
        <v>272</v>
      </c>
      <c r="H108" s="217">
        <v>80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155</v>
      </c>
      <c r="AT108" s="224" t="s">
        <v>142</v>
      </c>
      <c r="AU108" s="224" t="s">
        <v>82</v>
      </c>
      <c r="AY108" s="18" t="s">
        <v>139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155</v>
      </c>
      <c r="BM108" s="224" t="s">
        <v>319</v>
      </c>
    </row>
    <row r="109" s="2" customFormat="1">
      <c r="A109" s="39"/>
      <c r="B109" s="40"/>
      <c r="C109" s="41"/>
      <c r="D109" s="226" t="s">
        <v>149</v>
      </c>
      <c r="E109" s="41"/>
      <c r="F109" s="227" t="s">
        <v>1038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82</v>
      </c>
    </row>
    <row r="110" s="2" customFormat="1" ht="16.5" customHeight="1">
      <c r="A110" s="39"/>
      <c r="B110" s="40"/>
      <c r="C110" s="213" t="s">
        <v>197</v>
      </c>
      <c r="D110" s="213" t="s">
        <v>142</v>
      </c>
      <c r="E110" s="214" t="s">
        <v>1039</v>
      </c>
      <c r="F110" s="215" t="s">
        <v>1040</v>
      </c>
      <c r="G110" s="216" t="s">
        <v>272</v>
      </c>
      <c r="H110" s="217">
        <v>80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155</v>
      </c>
      <c r="AT110" s="224" t="s">
        <v>142</v>
      </c>
      <c r="AU110" s="224" t="s">
        <v>82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155</v>
      </c>
      <c r="BM110" s="224" t="s">
        <v>334</v>
      </c>
    </row>
    <row r="111" s="2" customFormat="1">
      <c r="A111" s="39"/>
      <c r="B111" s="40"/>
      <c r="C111" s="41"/>
      <c r="D111" s="226" t="s">
        <v>149</v>
      </c>
      <c r="E111" s="41"/>
      <c r="F111" s="227" t="s">
        <v>1040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82</v>
      </c>
    </row>
    <row r="112" s="12" customFormat="1" ht="22.8" customHeight="1">
      <c r="A112" s="12"/>
      <c r="B112" s="197"/>
      <c r="C112" s="198"/>
      <c r="D112" s="199" t="s">
        <v>71</v>
      </c>
      <c r="E112" s="211" t="s">
        <v>1006</v>
      </c>
      <c r="F112" s="211" t="s">
        <v>1006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SUM(P113:P120)</f>
        <v>0</v>
      </c>
      <c r="Q112" s="205"/>
      <c r="R112" s="206">
        <f>SUM(R113:R120)</f>
        <v>0</v>
      </c>
      <c r="S112" s="205"/>
      <c r="T112" s="207">
        <f>SUM(T113:T120)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80</v>
      </c>
      <c r="AT112" s="209" t="s">
        <v>71</v>
      </c>
      <c r="AU112" s="209" t="s">
        <v>80</v>
      </c>
      <c r="AY112" s="208" t="s">
        <v>139</v>
      </c>
      <c r="BK112" s="210">
        <f>SUM(BK113:BK120)</f>
        <v>0</v>
      </c>
    </row>
    <row r="113" s="2" customFormat="1" ht="16.5" customHeight="1">
      <c r="A113" s="39"/>
      <c r="B113" s="40"/>
      <c r="C113" s="213" t="s">
        <v>204</v>
      </c>
      <c r="D113" s="213" t="s">
        <v>142</v>
      </c>
      <c r="E113" s="214" t="s">
        <v>1041</v>
      </c>
      <c r="F113" s="215" t="s">
        <v>986</v>
      </c>
      <c r="G113" s="216" t="s">
        <v>962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155</v>
      </c>
      <c r="AT113" s="224" t="s">
        <v>142</v>
      </c>
      <c r="AU113" s="224" t="s">
        <v>82</v>
      </c>
      <c r="AY113" s="18" t="s">
        <v>139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155</v>
      </c>
      <c r="BM113" s="224" t="s">
        <v>293</v>
      </c>
    </row>
    <row r="114" s="2" customFormat="1">
      <c r="A114" s="39"/>
      <c r="B114" s="40"/>
      <c r="C114" s="41"/>
      <c r="D114" s="226" t="s">
        <v>149</v>
      </c>
      <c r="E114" s="41"/>
      <c r="F114" s="227" t="s">
        <v>986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149</v>
      </c>
      <c r="AU114" s="18" t="s">
        <v>82</v>
      </c>
    </row>
    <row r="115" s="2" customFormat="1" ht="16.5" customHeight="1">
      <c r="A115" s="39"/>
      <c r="B115" s="40"/>
      <c r="C115" s="213" t="s">
        <v>287</v>
      </c>
      <c r="D115" s="213" t="s">
        <v>142</v>
      </c>
      <c r="E115" s="214" t="s">
        <v>1007</v>
      </c>
      <c r="F115" s="215" t="s">
        <v>1008</v>
      </c>
      <c r="G115" s="216" t="s">
        <v>962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155</v>
      </c>
      <c r="AT115" s="224" t="s">
        <v>142</v>
      </c>
      <c r="AU115" s="224" t="s">
        <v>82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155</v>
      </c>
      <c r="BM115" s="224" t="s">
        <v>357</v>
      </c>
    </row>
    <row r="116" s="2" customFormat="1">
      <c r="A116" s="39"/>
      <c r="B116" s="40"/>
      <c r="C116" s="41"/>
      <c r="D116" s="226" t="s">
        <v>149</v>
      </c>
      <c r="E116" s="41"/>
      <c r="F116" s="227" t="s">
        <v>988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82</v>
      </c>
    </row>
    <row r="117" s="2" customFormat="1" ht="16.5" customHeight="1">
      <c r="A117" s="39"/>
      <c r="B117" s="40"/>
      <c r="C117" s="213" t="s">
        <v>294</v>
      </c>
      <c r="D117" s="213" t="s">
        <v>142</v>
      </c>
      <c r="E117" s="214" t="s">
        <v>989</v>
      </c>
      <c r="F117" s="215" t="s">
        <v>990</v>
      </c>
      <c r="G117" s="216" t="s">
        <v>962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155</v>
      </c>
      <c r="AT117" s="224" t="s">
        <v>142</v>
      </c>
      <c r="AU117" s="224" t="s">
        <v>82</v>
      </c>
      <c r="AY117" s="18" t="s">
        <v>139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155</v>
      </c>
      <c r="BM117" s="224" t="s">
        <v>372</v>
      </c>
    </row>
    <row r="118" s="2" customFormat="1">
      <c r="A118" s="39"/>
      <c r="B118" s="40"/>
      <c r="C118" s="41"/>
      <c r="D118" s="226" t="s">
        <v>149</v>
      </c>
      <c r="E118" s="41"/>
      <c r="F118" s="227" t="s">
        <v>990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82</v>
      </c>
    </row>
    <row r="119" s="2" customFormat="1" ht="16.5" customHeight="1">
      <c r="A119" s="39"/>
      <c r="B119" s="40"/>
      <c r="C119" s="213" t="s">
        <v>301</v>
      </c>
      <c r="D119" s="213" t="s">
        <v>142</v>
      </c>
      <c r="E119" s="214" t="s">
        <v>1042</v>
      </c>
      <c r="F119" s="215" t="s">
        <v>992</v>
      </c>
      <c r="G119" s="216" t="s">
        <v>19</v>
      </c>
      <c r="H119" s="217">
        <v>0.040000000000000001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155</v>
      </c>
      <c r="AT119" s="224" t="s">
        <v>142</v>
      </c>
      <c r="AU119" s="224" t="s">
        <v>82</v>
      </c>
      <c r="AY119" s="18" t="s">
        <v>139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155</v>
      </c>
      <c r="BM119" s="224" t="s">
        <v>387</v>
      </c>
    </row>
    <row r="120" s="2" customFormat="1">
      <c r="A120" s="39"/>
      <c r="B120" s="40"/>
      <c r="C120" s="41"/>
      <c r="D120" s="226" t="s">
        <v>149</v>
      </c>
      <c r="E120" s="41"/>
      <c r="F120" s="227" t="s">
        <v>992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149</v>
      </c>
      <c r="AU120" s="18" t="s">
        <v>82</v>
      </c>
    </row>
    <row r="121" s="12" customFormat="1" ht="22.8" customHeight="1">
      <c r="A121" s="12"/>
      <c r="B121" s="197"/>
      <c r="C121" s="198"/>
      <c r="D121" s="199" t="s">
        <v>71</v>
      </c>
      <c r="E121" s="211" t="s">
        <v>136</v>
      </c>
      <c r="F121" s="211" t="s">
        <v>136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SUM(P122:P127)</f>
        <v>0</v>
      </c>
      <c r="Q121" s="205"/>
      <c r="R121" s="206">
        <f>SUM(R122:R127)</f>
        <v>0</v>
      </c>
      <c r="S121" s="205"/>
      <c r="T121" s="207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138</v>
      </c>
      <c r="AT121" s="209" t="s">
        <v>71</v>
      </c>
      <c r="AU121" s="209" t="s">
        <v>80</v>
      </c>
      <c r="AY121" s="208" t="s">
        <v>139</v>
      </c>
      <c r="BK121" s="210">
        <f>SUM(BK122:BK127)</f>
        <v>0</v>
      </c>
    </row>
    <row r="122" s="2" customFormat="1" ht="16.5" customHeight="1">
      <c r="A122" s="39"/>
      <c r="B122" s="40"/>
      <c r="C122" s="213" t="s">
        <v>308</v>
      </c>
      <c r="D122" s="213" t="s">
        <v>142</v>
      </c>
      <c r="E122" s="214" t="s">
        <v>1043</v>
      </c>
      <c r="F122" s="215" t="s">
        <v>1044</v>
      </c>
      <c r="G122" s="216" t="s">
        <v>962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155</v>
      </c>
      <c r="AT122" s="224" t="s">
        <v>142</v>
      </c>
      <c r="AU122" s="224" t="s">
        <v>82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155</v>
      </c>
      <c r="BM122" s="224" t="s">
        <v>400</v>
      </c>
    </row>
    <row r="123" s="2" customFormat="1">
      <c r="A123" s="39"/>
      <c r="B123" s="40"/>
      <c r="C123" s="41"/>
      <c r="D123" s="226" t="s">
        <v>149</v>
      </c>
      <c r="E123" s="41"/>
      <c r="F123" s="227" t="s">
        <v>1044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82</v>
      </c>
    </row>
    <row r="124" s="2" customFormat="1" ht="16.5" customHeight="1">
      <c r="A124" s="39"/>
      <c r="B124" s="40"/>
      <c r="C124" s="213" t="s">
        <v>8</v>
      </c>
      <c r="D124" s="213" t="s">
        <v>142</v>
      </c>
      <c r="E124" s="214" t="s">
        <v>993</v>
      </c>
      <c r="F124" s="215" t="s">
        <v>994</v>
      </c>
      <c r="G124" s="216" t="s">
        <v>962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155</v>
      </c>
      <c r="AT124" s="224" t="s">
        <v>142</v>
      </c>
      <c r="AU124" s="224" t="s">
        <v>82</v>
      </c>
      <c r="AY124" s="18" t="s">
        <v>139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155</v>
      </c>
      <c r="BM124" s="224" t="s">
        <v>414</v>
      </c>
    </row>
    <row r="125" s="2" customFormat="1">
      <c r="A125" s="39"/>
      <c r="B125" s="40"/>
      <c r="C125" s="41"/>
      <c r="D125" s="226" t="s">
        <v>149</v>
      </c>
      <c r="E125" s="41"/>
      <c r="F125" s="227" t="s">
        <v>994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149</v>
      </c>
      <c r="AU125" s="18" t="s">
        <v>82</v>
      </c>
    </row>
    <row r="126" s="2" customFormat="1" ht="16.5" customHeight="1">
      <c r="A126" s="39"/>
      <c r="B126" s="40"/>
      <c r="C126" s="213" t="s">
        <v>319</v>
      </c>
      <c r="D126" s="213" t="s">
        <v>142</v>
      </c>
      <c r="E126" s="214" t="s">
        <v>1045</v>
      </c>
      <c r="F126" s="215" t="s">
        <v>996</v>
      </c>
      <c r="G126" s="216" t="s">
        <v>962</v>
      </c>
      <c r="H126" s="217">
        <v>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155</v>
      </c>
      <c r="AT126" s="224" t="s">
        <v>142</v>
      </c>
      <c r="AU126" s="224" t="s">
        <v>82</v>
      </c>
      <c r="AY126" s="18" t="s">
        <v>139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155</v>
      </c>
      <c r="BM126" s="224" t="s">
        <v>427</v>
      </c>
    </row>
    <row r="127" s="2" customFormat="1">
      <c r="A127" s="39"/>
      <c r="B127" s="40"/>
      <c r="C127" s="41"/>
      <c r="D127" s="226" t="s">
        <v>149</v>
      </c>
      <c r="E127" s="41"/>
      <c r="F127" s="227" t="s">
        <v>996</v>
      </c>
      <c r="G127" s="41"/>
      <c r="H127" s="41"/>
      <c r="I127" s="228"/>
      <c r="J127" s="41"/>
      <c r="K127" s="41"/>
      <c r="L127" s="45"/>
      <c r="M127" s="265"/>
      <c r="N127" s="266"/>
      <c r="O127" s="267"/>
      <c r="P127" s="267"/>
      <c r="Q127" s="267"/>
      <c r="R127" s="267"/>
      <c r="S127" s="267"/>
      <c r="T127" s="268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82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ViYorpgzZfvMT3Wzs6P9EZAyFDE5e5k+YmoCr8N0RamGtd1f9ZqUBNFZHFv8gjg8+iJOzPrZvVWcbht+njFqDA==" hashValue="Z3kAX4kEwbnPMS37J7WT60TNG+KeZQCUr+4SDR0QKYnwhMq2Vh9QKdYzLHvUA0xeKBdtSHVz4x73DxdfamgK3A==" algorithmName="SHA-512" password="CC35"/>
  <autoFilter ref="C89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budovy C ve 4.n.p. pro zřízení sesterny oddělení interna</v>
      </c>
      <c r="F7" s="143"/>
      <c r="G7" s="143"/>
      <c r="H7" s="143"/>
      <c r="L7" s="21"/>
    </row>
    <row r="8" s="1" customFormat="1" ht="12" customHeight="1">
      <c r="B8" s="21"/>
      <c r="D8" s="143" t="s">
        <v>112</v>
      </c>
      <c r="L8" s="21"/>
    </row>
    <row r="9" s="2" customFormat="1" ht="16.5" customHeight="1">
      <c r="A9" s="39"/>
      <c r="B9" s="45"/>
      <c r="C9" s="39"/>
      <c r="D9" s="39"/>
      <c r="E9" s="144" t="s">
        <v>947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948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1046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950</v>
      </c>
      <c r="G14" s="39"/>
      <c r="H14" s="39"/>
      <c r="I14" s="143" t="s">
        <v>23</v>
      </c>
      <c r="J14" s="147" t="str">
        <f>'Rekapitulace stavby'!AN8</f>
        <v>12. 1. 2023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Nemosnice ve Frýdku-Místku,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ROUND((SUM(BE89:BE123)),  2)</f>
        <v>0</v>
      </c>
      <c r="G35" s="39"/>
      <c r="H35" s="39"/>
      <c r="I35" s="158">
        <v>0.20999999999999999</v>
      </c>
      <c r="J35" s="157">
        <f>ROUND(((SUM(BE89:BE123))*I35),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ROUND((SUM(BF89:BF123)),  2)</f>
        <v>0</v>
      </c>
      <c r="G36" s="39"/>
      <c r="H36" s="39"/>
      <c r="I36" s="158">
        <v>0.14999999999999999</v>
      </c>
      <c r="J36" s="157">
        <f>ROUND(((SUM(BF89:BF123))*I36),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budovy C ve 4.n.p. pro zřízení sesterny oddělení interna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947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948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004-04 - Kabelové trasy slaboproudých rozvodů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12. 1. 2023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Nemosnice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115</v>
      </c>
      <c r="D61" s="172"/>
      <c r="E61" s="172"/>
      <c r="F61" s="172"/>
      <c r="G61" s="172"/>
      <c r="H61" s="172"/>
      <c r="I61" s="172"/>
      <c r="J61" s="173" t="s">
        <v>116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117</v>
      </c>
    </row>
    <row r="64" s="9" customFormat="1" ht="24.96" customHeight="1">
      <c r="A64" s="9"/>
      <c r="B64" s="175"/>
      <c r="C64" s="176"/>
      <c r="D64" s="177" t="s">
        <v>1047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1048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1000</v>
      </c>
      <c r="E66" s="183"/>
      <c r="F66" s="183"/>
      <c r="G66" s="183"/>
      <c r="H66" s="183"/>
      <c r="I66" s="183"/>
      <c r="J66" s="184">
        <f>J110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954</v>
      </c>
      <c r="E67" s="183"/>
      <c r="F67" s="183"/>
      <c r="G67" s="183"/>
      <c r="H67" s="183"/>
      <c r="I67" s="183"/>
      <c r="J67" s="184">
        <f>J119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123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Stavební úpravy budovy C ve 4.n.p. pro zřízení sesterny oddělení interna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112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947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948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004-04 - Kabelové trasy slaboproudých rozvodů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12. 1. 2023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Nemosnice ve Frýdku-Místku, p.o.</v>
      </c>
      <c r="G85" s="41"/>
      <c r="H85" s="41"/>
      <c r="I85" s="33" t="s">
        <v>31</v>
      </c>
      <c r="J85" s="37" t="str">
        <f>E23</f>
        <v>Forsing projekt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Jindřich Jansa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124</v>
      </c>
      <c r="D88" s="189" t="s">
        <v>57</v>
      </c>
      <c r="E88" s="189" t="s">
        <v>53</v>
      </c>
      <c r="F88" s="189" t="s">
        <v>54</v>
      </c>
      <c r="G88" s="189" t="s">
        <v>125</v>
      </c>
      <c r="H88" s="189" t="s">
        <v>126</v>
      </c>
      <c r="I88" s="189" t="s">
        <v>127</v>
      </c>
      <c r="J88" s="189" t="s">
        <v>116</v>
      </c>
      <c r="K88" s="190" t="s">
        <v>128</v>
      </c>
      <c r="L88" s="191"/>
      <c r="M88" s="93" t="s">
        <v>19</v>
      </c>
      <c r="N88" s="94" t="s">
        <v>42</v>
      </c>
      <c r="O88" s="94" t="s">
        <v>129</v>
      </c>
      <c r="P88" s="94" t="s">
        <v>130</v>
      </c>
      <c r="Q88" s="94" t="s">
        <v>131</v>
      </c>
      <c r="R88" s="94" t="s">
        <v>132</v>
      </c>
      <c r="S88" s="94" t="s">
        <v>133</v>
      </c>
      <c r="T88" s="95" t="s">
        <v>134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135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117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1049</v>
      </c>
      <c r="F90" s="200" t="s">
        <v>1050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P91+P110+P119</f>
        <v>0</v>
      </c>
      <c r="Q90" s="205"/>
      <c r="R90" s="206">
        <f>R91+R110+R119</f>
        <v>0</v>
      </c>
      <c r="S90" s="205"/>
      <c r="T90" s="207">
        <f>T91+T110+T119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72</v>
      </c>
      <c r="AY90" s="208" t="s">
        <v>139</v>
      </c>
      <c r="BK90" s="210">
        <f>BK91+BK110+BK119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1051</v>
      </c>
      <c r="F91" s="211" t="s">
        <v>1051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SUM(P92:P109)</f>
        <v>0</v>
      </c>
      <c r="Q91" s="205"/>
      <c r="R91" s="206">
        <f>SUM(R92:R109)</f>
        <v>0</v>
      </c>
      <c r="S91" s="205"/>
      <c r="T91" s="207">
        <f>SUM(T92:T109)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80</v>
      </c>
      <c r="AT91" s="209" t="s">
        <v>71</v>
      </c>
      <c r="AU91" s="209" t="s">
        <v>80</v>
      </c>
      <c r="AY91" s="208" t="s">
        <v>139</v>
      </c>
      <c r="BK91" s="210">
        <f>SUM(BK92:BK109)</f>
        <v>0</v>
      </c>
    </row>
    <row r="92" s="2" customFormat="1" ht="16.5" customHeight="1">
      <c r="A92" s="39"/>
      <c r="B92" s="40"/>
      <c r="C92" s="213" t="s">
        <v>80</v>
      </c>
      <c r="D92" s="213" t="s">
        <v>142</v>
      </c>
      <c r="E92" s="214" t="s">
        <v>1052</v>
      </c>
      <c r="F92" s="215" t="s">
        <v>1053</v>
      </c>
      <c r="G92" s="216" t="s">
        <v>962</v>
      </c>
      <c r="H92" s="217">
        <v>30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155</v>
      </c>
      <c r="AT92" s="224" t="s">
        <v>142</v>
      </c>
      <c r="AU92" s="224" t="s">
        <v>82</v>
      </c>
      <c r="AY92" s="18" t="s">
        <v>139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155</v>
      </c>
      <c r="BM92" s="224" t="s">
        <v>82</v>
      </c>
    </row>
    <row r="93" s="2" customFormat="1">
      <c r="A93" s="39"/>
      <c r="B93" s="40"/>
      <c r="C93" s="41"/>
      <c r="D93" s="226" t="s">
        <v>149</v>
      </c>
      <c r="E93" s="41"/>
      <c r="F93" s="227" t="s">
        <v>1053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82</v>
      </c>
    </row>
    <row r="94" s="2" customFormat="1" ht="16.5" customHeight="1">
      <c r="A94" s="39"/>
      <c r="B94" s="40"/>
      <c r="C94" s="213" t="s">
        <v>82</v>
      </c>
      <c r="D94" s="213" t="s">
        <v>142</v>
      </c>
      <c r="E94" s="214" t="s">
        <v>1054</v>
      </c>
      <c r="F94" s="215" t="s">
        <v>1055</v>
      </c>
      <c r="G94" s="216" t="s">
        <v>962</v>
      </c>
      <c r="H94" s="217">
        <v>50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155</v>
      </c>
      <c r="AT94" s="224" t="s">
        <v>142</v>
      </c>
      <c r="AU94" s="224" t="s">
        <v>82</v>
      </c>
      <c r="AY94" s="18" t="s">
        <v>139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155</v>
      </c>
      <c r="BM94" s="224" t="s">
        <v>155</v>
      </c>
    </row>
    <row r="95" s="2" customFormat="1">
      <c r="A95" s="39"/>
      <c r="B95" s="40"/>
      <c r="C95" s="41"/>
      <c r="D95" s="226" t="s">
        <v>149</v>
      </c>
      <c r="E95" s="41"/>
      <c r="F95" s="227" t="s">
        <v>1056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149</v>
      </c>
      <c r="AU95" s="18" t="s">
        <v>82</v>
      </c>
    </row>
    <row r="96" s="2" customFormat="1" ht="16.5" customHeight="1">
      <c r="A96" s="39"/>
      <c r="B96" s="40"/>
      <c r="C96" s="213" t="s">
        <v>161</v>
      </c>
      <c r="D96" s="213" t="s">
        <v>142</v>
      </c>
      <c r="E96" s="214" t="s">
        <v>1057</v>
      </c>
      <c r="F96" s="215" t="s">
        <v>1058</v>
      </c>
      <c r="G96" s="216" t="s">
        <v>272</v>
      </c>
      <c r="H96" s="217">
        <v>40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155</v>
      </c>
      <c r="AT96" s="224" t="s">
        <v>142</v>
      </c>
      <c r="AU96" s="224" t="s">
        <v>82</v>
      </c>
      <c r="AY96" s="18" t="s">
        <v>139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155</v>
      </c>
      <c r="BM96" s="224" t="s">
        <v>177</v>
      </c>
    </row>
    <row r="97" s="2" customFormat="1">
      <c r="A97" s="39"/>
      <c r="B97" s="40"/>
      <c r="C97" s="41"/>
      <c r="D97" s="226" t="s">
        <v>149</v>
      </c>
      <c r="E97" s="41"/>
      <c r="F97" s="227" t="s">
        <v>1058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82</v>
      </c>
    </row>
    <row r="98" s="2" customFormat="1" ht="16.5" customHeight="1">
      <c r="A98" s="39"/>
      <c r="B98" s="40"/>
      <c r="C98" s="213" t="s">
        <v>155</v>
      </c>
      <c r="D98" s="213" t="s">
        <v>142</v>
      </c>
      <c r="E98" s="214" t="s">
        <v>1059</v>
      </c>
      <c r="F98" s="215" t="s">
        <v>1060</v>
      </c>
      <c r="G98" s="216" t="s">
        <v>272</v>
      </c>
      <c r="H98" s="217">
        <v>5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155</v>
      </c>
      <c r="AT98" s="224" t="s">
        <v>142</v>
      </c>
      <c r="AU98" s="224" t="s">
        <v>82</v>
      </c>
      <c r="AY98" s="18" t="s">
        <v>139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155</v>
      </c>
      <c r="BM98" s="224" t="s">
        <v>192</v>
      </c>
    </row>
    <row r="99" s="2" customFormat="1">
      <c r="A99" s="39"/>
      <c r="B99" s="40"/>
      <c r="C99" s="41"/>
      <c r="D99" s="226" t="s">
        <v>149</v>
      </c>
      <c r="E99" s="41"/>
      <c r="F99" s="227" t="s">
        <v>1060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149</v>
      </c>
      <c r="AU99" s="18" t="s">
        <v>82</v>
      </c>
    </row>
    <row r="100" s="2" customFormat="1" ht="16.5" customHeight="1">
      <c r="A100" s="39"/>
      <c r="B100" s="40"/>
      <c r="C100" s="213" t="s">
        <v>138</v>
      </c>
      <c r="D100" s="213" t="s">
        <v>142</v>
      </c>
      <c r="E100" s="214" t="s">
        <v>1061</v>
      </c>
      <c r="F100" s="215" t="s">
        <v>1062</v>
      </c>
      <c r="G100" s="216" t="s">
        <v>962</v>
      </c>
      <c r="H100" s="217">
        <v>6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155</v>
      </c>
      <c r="AT100" s="224" t="s">
        <v>142</v>
      </c>
      <c r="AU100" s="224" t="s">
        <v>82</v>
      </c>
      <c r="AY100" s="18" t="s">
        <v>139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155</v>
      </c>
      <c r="BM100" s="224" t="s">
        <v>204</v>
      </c>
    </row>
    <row r="101" s="2" customFormat="1">
      <c r="A101" s="39"/>
      <c r="B101" s="40"/>
      <c r="C101" s="41"/>
      <c r="D101" s="226" t="s">
        <v>149</v>
      </c>
      <c r="E101" s="41"/>
      <c r="F101" s="227" t="s">
        <v>1062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82</v>
      </c>
    </row>
    <row r="102" s="2" customFormat="1" ht="16.5" customHeight="1">
      <c r="A102" s="39"/>
      <c r="B102" s="40"/>
      <c r="C102" s="213" t="s">
        <v>177</v>
      </c>
      <c r="D102" s="213" t="s">
        <v>142</v>
      </c>
      <c r="E102" s="214" t="s">
        <v>1063</v>
      </c>
      <c r="F102" s="215" t="s">
        <v>1064</v>
      </c>
      <c r="G102" s="216" t="s">
        <v>322</v>
      </c>
      <c r="H102" s="217">
        <v>10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155</v>
      </c>
      <c r="AT102" s="224" t="s">
        <v>142</v>
      </c>
      <c r="AU102" s="224" t="s">
        <v>82</v>
      </c>
      <c r="AY102" s="18" t="s">
        <v>139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155</v>
      </c>
      <c r="BM102" s="224" t="s">
        <v>294</v>
      </c>
    </row>
    <row r="103" s="2" customFormat="1">
      <c r="A103" s="39"/>
      <c r="B103" s="40"/>
      <c r="C103" s="41"/>
      <c r="D103" s="226" t="s">
        <v>149</v>
      </c>
      <c r="E103" s="41"/>
      <c r="F103" s="227" t="s">
        <v>1064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82</v>
      </c>
    </row>
    <row r="104" s="2" customFormat="1" ht="16.5" customHeight="1">
      <c r="A104" s="39"/>
      <c r="B104" s="40"/>
      <c r="C104" s="213" t="s">
        <v>185</v>
      </c>
      <c r="D104" s="213" t="s">
        <v>142</v>
      </c>
      <c r="E104" s="214" t="s">
        <v>1065</v>
      </c>
      <c r="F104" s="215" t="s">
        <v>1066</v>
      </c>
      <c r="G104" s="216" t="s">
        <v>145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155</v>
      </c>
      <c r="AT104" s="224" t="s">
        <v>142</v>
      </c>
      <c r="AU104" s="224" t="s">
        <v>82</v>
      </c>
      <c r="AY104" s="18" t="s">
        <v>139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155</v>
      </c>
      <c r="BM104" s="224" t="s">
        <v>308</v>
      </c>
    </row>
    <row r="105" s="2" customFormat="1">
      <c r="A105" s="39"/>
      <c r="B105" s="40"/>
      <c r="C105" s="41"/>
      <c r="D105" s="226" t="s">
        <v>149</v>
      </c>
      <c r="E105" s="41"/>
      <c r="F105" s="227" t="s">
        <v>1066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149</v>
      </c>
      <c r="AU105" s="18" t="s">
        <v>82</v>
      </c>
    </row>
    <row r="106" s="2" customFormat="1" ht="16.5" customHeight="1">
      <c r="A106" s="39"/>
      <c r="B106" s="40"/>
      <c r="C106" s="213" t="s">
        <v>192</v>
      </c>
      <c r="D106" s="213" t="s">
        <v>142</v>
      </c>
      <c r="E106" s="214" t="s">
        <v>1067</v>
      </c>
      <c r="F106" s="215" t="s">
        <v>1068</v>
      </c>
      <c r="G106" s="216" t="s">
        <v>322</v>
      </c>
      <c r="H106" s="217">
        <v>25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155</v>
      </c>
      <c r="AT106" s="224" t="s">
        <v>142</v>
      </c>
      <c r="AU106" s="224" t="s">
        <v>82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155</v>
      </c>
      <c r="BM106" s="224" t="s">
        <v>319</v>
      </c>
    </row>
    <row r="107" s="2" customFormat="1">
      <c r="A107" s="39"/>
      <c r="B107" s="40"/>
      <c r="C107" s="41"/>
      <c r="D107" s="226" t="s">
        <v>149</v>
      </c>
      <c r="E107" s="41"/>
      <c r="F107" s="227" t="s">
        <v>1068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82</v>
      </c>
    </row>
    <row r="108" s="2" customFormat="1" ht="16.5" customHeight="1">
      <c r="A108" s="39"/>
      <c r="B108" s="40"/>
      <c r="C108" s="213" t="s">
        <v>197</v>
      </c>
      <c r="D108" s="213" t="s">
        <v>142</v>
      </c>
      <c r="E108" s="214" t="s">
        <v>1069</v>
      </c>
      <c r="F108" s="215" t="s">
        <v>1070</v>
      </c>
      <c r="G108" s="216" t="s">
        <v>227</v>
      </c>
      <c r="H108" s="217">
        <v>0.5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155</v>
      </c>
      <c r="AT108" s="224" t="s">
        <v>142</v>
      </c>
      <c r="AU108" s="224" t="s">
        <v>82</v>
      </c>
      <c r="AY108" s="18" t="s">
        <v>139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155</v>
      </c>
      <c r="BM108" s="224" t="s">
        <v>334</v>
      </c>
    </row>
    <row r="109" s="2" customFormat="1">
      <c r="A109" s="39"/>
      <c r="B109" s="40"/>
      <c r="C109" s="41"/>
      <c r="D109" s="226" t="s">
        <v>149</v>
      </c>
      <c r="E109" s="41"/>
      <c r="F109" s="227" t="s">
        <v>1070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82</v>
      </c>
    </row>
    <row r="110" s="12" customFormat="1" ht="22.8" customHeight="1">
      <c r="A110" s="12"/>
      <c r="B110" s="197"/>
      <c r="C110" s="198"/>
      <c r="D110" s="199" t="s">
        <v>71</v>
      </c>
      <c r="E110" s="211" t="s">
        <v>1006</v>
      </c>
      <c r="F110" s="211" t="s">
        <v>1006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SUM(P111:P118)</f>
        <v>0</v>
      </c>
      <c r="Q110" s="205"/>
      <c r="R110" s="206">
        <f>SUM(R111:R118)</f>
        <v>0</v>
      </c>
      <c r="S110" s="205"/>
      <c r="T110" s="207">
        <f>SUM(T111:T118)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80</v>
      </c>
      <c r="AT110" s="209" t="s">
        <v>71</v>
      </c>
      <c r="AU110" s="209" t="s">
        <v>80</v>
      </c>
      <c r="AY110" s="208" t="s">
        <v>139</v>
      </c>
      <c r="BK110" s="210">
        <f>SUM(BK111:BK118)</f>
        <v>0</v>
      </c>
    </row>
    <row r="111" s="2" customFormat="1" ht="16.5" customHeight="1">
      <c r="A111" s="39"/>
      <c r="B111" s="40"/>
      <c r="C111" s="213" t="s">
        <v>204</v>
      </c>
      <c r="D111" s="213" t="s">
        <v>142</v>
      </c>
      <c r="E111" s="214" t="s">
        <v>985</v>
      </c>
      <c r="F111" s="215" t="s">
        <v>986</v>
      </c>
      <c r="G111" s="216" t="s">
        <v>962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155</v>
      </c>
      <c r="AT111" s="224" t="s">
        <v>142</v>
      </c>
      <c r="AU111" s="224" t="s">
        <v>82</v>
      </c>
      <c r="AY111" s="18" t="s">
        <v>139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155</v>
      </c>
      <c r="BM111" s="224" t="s">
        <v>293</v>
      </c>
    </row>
    <row r="112" s="2" customFormat="1">
      <c r="A112" s="39"/>
      <c r="B112" s="40"/>
      <c r="C112" s="41"/>
      <c r="D112" s="226" t="s">
        <v>149</v>
      </c>
      <c r="E112" s="41"/>
      <c r="F112" s="227" t="s">
        <v>986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149</v>
      </c>
      <c r="AU112" s="18" t="s">
        <v>82</v>
      </c>
    </row>
    <row r="113" s="2" customFormat="1" ht="16.5" customHeight="1">
      <c r="A113" s="39"/>
      <c r="B113" s="40"/>
      <c r="C113" s="213" t="s">
        <v>287</v>
      </c>
      <c r="D113" s="213" t="s">
        <v>142</v>
      </c>
      <c r="E113" s="214" t="s">
        <v>1071</v>
      </c>
      <c r="F113" s="215" t="s">
        <v>1008</v>
      </c>
      <c r="G113" s="216" t="s">
        <v>962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155</v>
      </c>
      <c r="AT113" s="224" t="s">
        <v>142</v>
      </c>
      <c r="AU113" s="224" t="s">
        <v>82</v>
      </c>
      <c r="AY113" s="18" t="s">
        <v>139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155</v>
      </c>
      <c r="BM113" s="224" t="s">
        <v>357</v>
      </c>
    </row>
    <row r="114" s="2" customFormat="1">
      <c r="A114" s="39"/>
      <c r="B114" s="40"/>
      <c r="C114" s="41"/>
      <c r="D114" s="226" t="s">
        <v>149</v>
      </c>
      <c r="E114" s="41"/>
      <c r="F114" s="227" t="s">
        <v>988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149</v>
      </c>
      <c r="AU114" s="18" t="s">
        <v>82</v>
      </c>
    </row>
    <row r="115" s="2" customFormat="1" ht="16.5" customHeight="1">
      <c r="A115" s="39"/>
      <c r="B115" s="40"/>
      <c r="C115" s="213" t="s">
        <v>294</v>
      </c>
      <c r="D115" s="213" t="s">
        <v>142</v>
      </c>
      <c r="E115" s="214" t="s">
        <v>989</v>
      </c>
      <c r="F115" s="215" t="s">
        <v>990</v>
      </c>
      <c r="G115" s="216" t="s">
        <v>962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155</v>
      </c>
      <c r="AT115" s="224" t="s">
        <v>142</v>
      </c>
      <c r="AU115" s="224" t="s">
        <v>82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155</v>
      </c>
      <c r="BM115" s="224" t="s">
        <v>372</v>
      </c>
    </row>
    <row r="116" s="2" customFormat="1">
      <c r="A116" s="39"/>
      <c r="B116" s="40"/>
      <c r="C116" s="41"/>
      <c r="D116" s="226" t="s">
        <v>149</v>
      </c>
      <c r="E116" s="41"/>
      <c r="F116" s="227" t="s">
        <v>990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149</v>
      </c>
      <c r="AU116" s="18" t="s">
        <v>82</v>
      </c>
    </row>
    <row r="117" s="2" customFormat="1" ht="16.5" customHeight="1">
      <c r="A117" s="39"/>
      <c r="B117" s="40"/>
      <c r="C117" s="213" t="s">
        <v>301</v>
      </c>
      <c r="D117" s="213" t="s">
        <v>142</v>
      </c>
      <c r="E117" s="214" t="s">
        <v>1072</v>
      </c>
      <c r="F117" s="215" t="s">
        <v>992</v>
      </c>
      <c r="G117" s="216" t="s">
        <v>19</v>
      </c>
      <c r="H117" s="217">
        <v>0.040000000000000001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155</v>
      </c>
      <c r="AT117" s="224" t="s">
        <v>142</v>
      </c>
      <c r="AU117" s="224" t="s">
        <v>82</v>
      </c>
      <c r="AY117" s="18" t="s">
        <v>139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155</v>
      </c>
      <c r="BM117" s="224" t="s">
        <v>387</v>
      </c>
    </row>
    <row r="118" s="2" customFormat="1">
      <c r="A118" s="39"/>
      <c r="B118" s="40"/>
      <c r="C118" s="41"/>
      <c r="D118" s="226" t="s">
        <v>149</v>
      </c>
      <c r="E118" s="41"/>
      <c r="F118" s="227" t="s">
        <v>992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82</v>
      </c>
    </row>
    <row r="119" s="12" customFormat="1" ht="22.8" customHeight="1">
      <c r="A119" s="12"/>
      <c r="B119" s="197"/>
      <c r="C119" s="198"/>
      <c r="D119" s="199" t="s">
        <v>71</v>
      </c>
      <c r="E119" s="211" t="s">
        <v>136</v>
      </c>
      <c r="F119" s="211" t="s">
        <v>136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SUM(P120:P123)</f>
        <v>0</v>
      </c>
      <c r="Q119" s="205"/>
      <c r="R119" s="206">
        <f>SUM(R120:R123)</f>
        <v>0</v>
      </c>
      <c r="S119" s="205"/>
      <c r="T119" s="207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138</v>
      </c>
      <c r="AT119" s="209" t="s">
        <v>71</v>
      </c>
      <c r="AU119" s="209" t="s">
        <v>80</v>
      </c>
      <c r="AY119" s="208" t="s">
        <v>139</v>
      </c>
      <c r="BK119" s="210">
        <f>SUM(BK120:BK123)</f>
        <v>0</v>
      </c>
    </row>
    <row r="120" s="2" customFormat="1" ht="16.5" customHeight="1">
      <c r="A120" s="39"/>
      <c r="B120" s="40"/>
      <c r="C120" s="213" t="s">
        <v>308</v>
      </c>
      <c r="D120" s="213" t="s">
        <v>142</v>
      </c>
      <c r="E120" s="214" t="s">
        <v>1073</v>
      </c>
      <c r="F120" s="215" t="s">
        <v>994</v>
      </c>
      <c r="G120" s="216" t="s">
        <v>962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155</v>
      </c>
      <c r="AT120" s="224" t="s">
        <v>142</v>
      </c>
      <c r="AU120" s="224" t="s">
        <v>82</v>
      </c>
      <c r="AY120" s="18" t="s">
        <v>139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155</v>
      </c>
      <c r="BM120" s="224" t="s">
        <v>400</v>
      </c>
    </row>
    <row r="121" s="2" customFormat="1">
      <c r="A121" s="39"/>
      <c r="B121" s="40"/>
      <c r="C121" s="41"/>
      <c r="D121" s="226" t="s">
        <v>149</v>
      </c>
      <c r="E121" s="41"/>
      <c r="F121" s="227" t="s">
        <v>994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82</v>
      </c>
    </row>
    <row r="122" s="2" customFormat="1" ht="16.5" customHeight="1">
      <c r="A122" s="39"/>
      <c r="B122" s="40"/>
      <c r="C122" s="213" t="s">
        <v>8</v>
      </c>
      <c r="D122" s="213" t="s">
        <v>142</v>
      </c>
      <c r="E122" s="214" t="s">
        <v>1074</v>
      </c>
      <c r="F122" s="215" t="s">
        <v>996</v>
      </c>
      <c r="G122" s="216" t="s">
        <v>962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155</v>
      </c>
      <c r="AT122" s="224" t="s">
        <v>142</v>
      </c>
      <c r="AU122" s="224" t="s">
        <v>82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155</v>
      </c>
      <c r="BM122" s="224" t="s">
        <v>414</v>
      </c>
    </row>
    <row r="123" s="2" customFormat="1">
      <c r="A123" s="39"/>
      <c r="B123" s="40"/>
      <c r="C123" s="41"/>
      <c r="D123" s="226" t="s">
        <v>149</v>
      </c>
      <c r="E123" s="41"/>
      <c r="F123" s="227" t="s">
        <v>996</v>
      </c>
      <c r="G123" s="41"/>
      <c r="H123" s="41"/>
      <c r="I123" s="228"/>
      <c r="J123" s="41"/>
      <c r="K123" s="41"/>
      <c r="L123" s="45"/>
      <c r="M123" s="265"/>
      <c r="N123" s="266"/>
      <c r="O123" s="267"/>
      <c r="P123" s="267"/>
      <c r="Q123" s="267"/>
      <c r="R123" s="267"/>
      <c r="S123" s="267"/>
      <c r="T123" s="268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82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hWN7Geo5CYoeVL5XTOg6YhY8nwwxA+hZ+GtrmgEz5hyjoz2oKGrVVvUn5mRrO02m3naC17CvIhJ7sbItwCBfXQ==" hashValue="ixRJsTjcqAp4HflL1oS6jicPe/bkZUwmWfpNekezpg1v9bgTNiNh4hcvomcUxIDmRBYpazVqL6SwfUF3UI+ZIg==" algorithmName="SHA-512" password="CC35"/>
  <autoFilter ref="C88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2023-01-26T07:38:30Z</dcterms:created>
  <dcterms:modified xsi:type="dcterms:W3CDTF">2023-01-26T07:38:44Z</dcterms:modified>
</cp:coreProperties>
</file>